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แผนสามปี (โครงการ )" sheetId="1" r:id="rId1"/>
    <sheet name="แผนสามปี (บทนำ )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<sst xmlns="http://schemas.openxmlformats.org/spreadsheetml/2006/main" count="6288" uniqueCount="2641">
  <si>
    <t>รายละเอียดโครงการพัฒนา</t>
  </si>
  <si>
    <t>องค์การบริหารส่วนตำบลโนนเมือง  อำเภอนากลาง  จังหวัดหนองบัวลำภู</t>
  </si>
  <si>
    <t>1.ยุทธศาสตร์การพัฒนาด้านการส่งเสริมเศรษฐกิจชุมชนท้องถิ่นตามหลักปรัชญาเศรษฐกิจพอเพียง</t>
  </si>
  <si>
    <t xml:space="preserve">       1.1  การจัดทำแผนแม่บทชุมชน และส่งเสริมสนับสนุนการดำเนินงานขององค์การชุมชนทุกระดับ</t>
  </si>
  <si>
    <t>ที่</t>
  </si>
  <si>
    <t>โครงการ</t>
  </si>
  <si>
    <t>วัตถุประสงค์</t>
  </si>
  <si>
    <t>เป้าหมาย</t>
  </si>
  <si>
    <t>งบประมาณและที่มา</t>
  </si>
  <si>
    <t>ตัวชี้วัด</t>
  </si>
  <si>
    <t>ผลลัพธ์ที่คาดว่าจะได้รับ</t>
  </si>
  <si>
    <t>หน่วยงาน</t>
  </si>
  <si>
    <t>2559(บาท)</t>
  </si>
  <si>
    <t>2560 (บาท)</t>
  </si>
  <si>
    <t>2561 (บาท)</t>
  </si>
  <si>
    <t>(KPI)</t>
  </si>
  <si>
    <t>ที่รับผิดชอบ</t>
  </si>
  <si>
    <t>จัดประชุมประชาคมและแผน</t>
  </si>
  <si>
    <t>เพื่อให้ประชาชนได้แสดงความ</t>
  </si>
  <si>
    <t>หมู่ที่ 1-15</t>
  </si>
  <si>
    <t>ข้อมูลเบื้องต้นปัญหาและความ</t>
  </si>
  <si>
    <t>อบต./อบจ.</t>
  </si>
  <si>
    <t>ชุมชนตามโครงการ อบต.</t>
  </si>
  <si>
    <t>คิดเห็นและมีส่วนร่วมในการ</t>
  </si>
  <si>
    <t>ต้องการของประชาชนในพื้น</t>
  </si>
  <si>
    <t>หน่วยงานอื่นๆ</t>
  </si>
  <si>
    <t>เคลื่อนที่พบประชาชน</t>
  </si>
  <si>
    <t>กำหนดแนวทางการพัฒนา</t>
  </si>
  <si>
    <t>ที่เพื่อใช้ในการจัดทำแผน</t>
  </si>
  <si>
    <t>ท้องถิ่น</t>
  </si>
  <si>
    <t>พัฒนาท้องถิ่น</t>
  </si>
  <si>
    <t>เพื่อสนับสนุนงบประมาณในการ</t>
  </si>
  <si>
    <t>อบต.โนนเมือง</t>
  </si>
  <si>
    <t>มีกิจกรรมการพัฒนาอันเป็น</t>
  </si>
  <si>
    <t>จัดกิจกรรม/ส่งเสริมกิจกรรมอัน</t>
  </si>
  <si>
    <t>ประโยชน์แก่ อปท.</t>
  </si>
  <si>
    <t>เป็นประโยชน์แก่ อปท.</t>
  </si>
  <si>
    <t>1.2  พัฒนาและส่งเสริมอาชีพให้แก่กลุ่มอาชีพ ผลิตภัณฑ์ชุมชน และประชาชนทั่วไป</t>
  </si>
  <si>
    <t>อุดหนุน/ส่งเสริมกลุ่มอาชีพ/</t>
  </si>
  <si>
    <t xml:space="preserve"> -เพื่อเป็นการส่งเสริมประชาชน</t>
  </si>
  <si>
    <t>กลุ่มอาชีพ/กลุ่มสตรี</t>
  </si>
  <si>
    <t>ยกระดับเป็นสินค้า OTOP ที่มี</t>
  </si>
  <si>
    <t>อบต./</t>
  </si>
  <si>
    <t>กลุ่มพัฒนาสตรี และผลิตภัณฑ์</t>
  </si>
  <si>
    <t>ในตำบลเป็นการสร้างงานสร้าง</t>
  </si>
  <si>
    <t>ภายในตำบลโนนเมือง</t>
  </si>
  <si>
    <t>คุณภาพ</t>
  </si>
  <si>
    <t>พัฒนาชุมชน</t>
  </si>
  <si>
    <t>รายได้ในชุมชน</t>
  </si>
  <si>
    <t xml:space="preserve"> -ร้อยละของสตรีที่มีกิจกรรมทำ</t>
  </si>
  <si>
    <t>ส่งเสริมกลุ่มอาชีพที่มีผลิตภัณฑ์</t>
  </si>
  <si>
    <t>เพื่อมีกลุ่มต่างๆในตำบลโนนเมือง</t>
  </si>
  <si>
    <t>กลุ่มอาชีพต่างๆ</t>
  </si>
  <si>
    <t>ชุมชน กลุ่มแม่บ้านและกลุ่ม</t>
  </si>
  <si>
    <t>จัดฝึกอบรมเพื่อพัฒนา</t>
  </si>
  <si>
    <t>เพื่อเพิ่มทักษะในการประกอบ</t>
  </si>
  <si>
    <t>กลุ่มอาชีพ</t>
  </si>
  <si>
    <t>กลุ่มอาชีพได้มีความรู้และมี</t>
  </si>
  <si>
    <t>ศักยภาพของกลุ่มอาชีพและ</t>
  </si>
  <si>
    <t>อาชีพให้แก่ประชาชนในตำบล</t>
  </si>
  <si>
    <t>ทักษะในการบริหารจัดการที่ดี</t>
  </si>
  <si>
    <t>ส่งเสริมอาชีพคนพิการ</t>
  </si>
  <si>
    <t>เพื่อให้ผู้พิการและผู้สูงอายุและ</t>
  </si>
  <si>
    <t>และผู้สูงอายุ/ผู้ติดเชื้อและ</t>
  </si>
  <si>
    <t>ผู้ติดเชื้อ/ผู้ด้อยโอกาสมีอาชีพและ</t>
  </si>
  <si>
    <t>ผู้ด้อยโอกาส</t>
  </si>
  <si>
    <t>มีรายได้เสริม</t>
  </si>
  <si>
    <t>1.3  พัฒนาและส่งเสริมคุณภาพของผลิตภัณฑ์  การบรรจุภัณฑ์ และการตลาดแก่สินค้าที่ผลิตในชุมชน</t>
  </si>
  <si>
    <t>โครงการส่งเสริมการใช้พลัง</t>
  </si>
  <si>
    <t xml:space="preserve"> -เพื่อส่งเสริมการใช้พลังงานทดแทน</t>
  </si>
  <si>
    <t>ชุมชนภายในตำบล</t>
  </si>
  <si>
    <t>งานทดแทน/การประหยัดพลัง</t>
  </si>
  <si>
    <t xml:space="preserve">ท้องถิ่น  </t>
  </si>
  <si>
    <t>งาน เช่น เตาซุปเปอร์อั้งโล่</t>
  </si>
  <si>
    <t xml:space="preserve"> -เพื่อลดค่าใช้จ่ายด้านพลังงาน</t>
  </si>
  <si>
    <t>ผลิตเตาย่างประสิทธิภาพสูง</t>
  </si>
  <si>
    <t xml:space="preserve"> -เพื่อส่งเสริมให้เกิดการสร้างอาชีพ</t>
  </si>
  <si>
    <t>มีประสิทธิภาพ</t>
  </si>
  <si>
    <t>โซล่าเซลล์ ฯ</t>
  </si>
  <si>
    <t>ในชุมชน</t>
  </si>
  <si>
    <t>ชุมชนมีรายได้จากการขายสินค้า</t>
  </si>
  <si>
    <t>หมู่ที่ 5</t>
  </si>
  <si>
    <t>และมีตลาดในชุมชน</t>
  </si>
  <si>
    <t>หนึ่งตำบล 4 โชน 4 ตลาด</t>
  </si>
  <si>
    <t xml:space="preserve">          -</t>
  </si>
  <si>
    <t>1.4 ส่งเสริมและสนับสนุนอุตสาหกรรมในครอบครัว และหัตถกรรมไทย</t>
  </si>
  <si>
    <t>ส่งเสริมอาชีพหัตถกรรมผู้สูง</t>
  </si>
  <si>
    <t>เพื่อให้ผู้สูงอายุ/ผู้พิการมีงานทำและ</t>
  </si>
  <si>
    <t>ผู้สูงอายุ/ผู้พิการ</t>
  </si>
  <si>
    <t>ผู้สูงอายุ/ผู้พิการมีงานทำและมีราย</t>
  </si>
  <si>
    <t>อายุ/ผู้พิการ</t>
  </si>
  <si>
    <t>ในตำบลโนนเมือง</t>
  </si>
  <si>
    <t>ได้ ไม่คิดว่าอยู่อย่างโดดเดี่ยวและ</t>
  </si>
  <si>
    <t>หน่วนงานอื่น</t>
  </si>
  <si>
    <t>มีทักษะทางอาชีพ</t>
  </si>
  <si>
    <t>1.5 ส่งเสริมและสนับสนุนวิสาหกิจชุมชน</t>
  </si>
  <si>
    <t>อุดหนุนกลุ่มอาชีพที่จดทะเบียน</t>
  </si>
  <si>
    <t xml:space="preserve"> -เพื่อสร้างอาชีพ สร้างรายได้ให้กับ</t>
  </si>
  <si>
    <t>กลุ่มอาชีพในตำบล</t>
  </si>
  <si>
    <t>จำนวนกลุ่มอาชีพทุกกลุ่มได้</t>
  </si>
  <si>
    <t xml:space="preserve"> -ประชาชนตำบลโนนเมืองมีอาชีพ</t>
  </si>
  <si>
    <t>อบต.</t>
  </si>
  <si>
    <t>วิสาหกิจชุมชนและผ่านการ</t>
  </si>
  <si>
    <t>ครัวเรือนและชุมชน</t>
  </si>
  <si>
    <t>โนนเมือง</t>
  </si>
  <si>
    <t>รับการสนับสนุน</t>
  </si>
  <si>
    <t>เสริมสร้างรายได้ให้กับครัวเรือน</t>
  </si>
  <si>
    <t>(พัฒนาชุมชน)</t>
  </si>
  <si>
    <t>ประเมินการดำเนินการดำ</t>
  </si>
  <si>
    <t xml:space="preserve"> -เพื่อส่งเสริมการทำงานเป็นหมู่คณะ</t>
  </si>
  <si>
    <t>และชุมชน</t>
  </si>
  <si>
    <t>เนินกิจกรรมของกลุ่ม</t>
  </si>
  <si>
    <t>และสร้างความสามัคคีภายในตำบล</t>
  </si>
  <si>
    <t>1.6 สนับสนุนการจัดตั้งกลุ่มออมทรัพย์ หรือการรวมกลุ่มในรูปแบบอื่นๆ</t>
  </si>
  <si>
    <t>2558(บาท)</t>
  </si>
  <si>
    <t>2559 (บาท)</t>
  </si>
  <si>
    <t>อุดหนุนกองทุนสวัสดิการออม</t>
  </si>
  <si>
    <t xml:space="preserve"> -เพื่อเป็นการส่งเสริมให้กองทุนฯได้</t>
  </si>
  <si>
    <t xml:space="preserve"> -มีการจัดสวัสดิการให้สมาชิก</t>
  </si>
  <si>
    <t>ความดีเพื่อสังคมตำบลโนน</t>
  </si>
  <si>
    <t>จัดสวัสดิการให้กับสมาชิกด้วย</t>
  </si>
  <si>
    <t>อย่างทั่วถึง</t>
  </si>
  <si>
    <t>เมือง</t>
  </si>
  <si>
    <t>ความทั่วถึง และเพื่อพัฒนาศักยภาพ</t>
  </si>
  <si>
    <t xml:space="preserve"> -กองทุนฯได้เป็นศูนย์เรียนรู้และ</t>
  </si>
  <si>
    <t>กองทุนฯให้เป็นศูนย์เรียนรู้และ</t>
  </si>
  <si>
    <t>แบบอย่างกับตำบลใกล้เคียง</t>
  </si>
  <si>
    <t>จัดตั้งกลุ่ม/อบรมสมุนไพรไทย</t>
  </si>
  <si>
    <t>เพื่อสร้างแหล่งเรียนรู้เกี่ยวกับสมุน</t>
  </si>
  <si>
    <t>ประชาชนตำบลโนนเมือง</t>
  </si>
  <si>
    <t>เป็นศูนย์เรียนรู้และแบบอย่าง</t>
  </si>
  <si>
    <t>เพื่อสุขภาพ</t>
  </si>
  <si>
    <t>ไพรไทยและปราชญ์ชาวบ้าน</t>
  </si>
  <si>
    <t>ได้เรียนรู้สมุนไพรไทย</t>
  </si>
  <si>
    <t>1.7 การส่งเสริมเศรษฐกิจพอเพียง</t>
  </si>
  <si>
    <t>กระถางปลูกผักลอยฟ้า</t>
  </si>
  <si>
    <t>เพื่อให้ประชาชนมีผักสวนครัว</t>
  </si>
  <si>
    <t xml:space="preserve"> -</t>
  </si>
  <si>
    <t>จำนวนประชาชนในตำบลมี</t>
  </si>
  <si>
    <t>และส่งเสริมการปลูกผักปลอด</t>
  </si>
  <si>
    <t>หรือผักสดสะอาดได้รับประ</t>
  </si>
  <si>
    <t>ผักสวนครัวที่สะอาดบริโภค</t>
  </si>
  <si>
    <t>สารพิษ</t>
  </si>
  <si>
    <t>ทานโดยไม่ต้องเปลืองพื้นที่</t>
  </si>
  <si>
    <t>และมีความสะดวกในการเก็บ</t>
  </si>
  <si>
    <t>ในการเพาะปลูก</t>
  </si>
  <si>
    <t>ผักสวนครัว</t>
  </si>
  <si>
    <t>ส่งเสริมสนับสนุนโครงการ</t>
  </si>
  <si>
    <t>เพื่อให้ประชาชน รู้จัก ประมาณตน</t>
  </si>
  <si>
    <t>ชุมชนตำบลโนนเมือง</t>
  </si>
  <si>
    <t>มีความพอเพียงในการดำรงชีวิต</t>
  </si>
  <si>
    <t>พอเพียง</t>
  </si>
  <si>
    <t>1.8 ส่งเสริมสนับสนุนศูนย์การเรียนรู้ชุมชน</t>
  </si>
  <si>
    <t>จัดให้มีห้องสมุดชุมชน</t>
  </si>
  <si>
    <t>เพื่อให้ประชาชนค้นคว้าหา</t>
  </si>
  <si>
    <t xml:space="preserve"> - </t>
  </si>
  <si>
    <t>แหล่งเสริมความรู้ให้แก่ประชาชน</t>
  </si>
  <si>
    <t>ความรู้จากหนังสือประเภทต่างๆ</t>
  </si>
  <si>
    <t>ทั่วไป</t>
  </si>
  <si>
    <t>หน่วยงานอื่น</t>
  </si>
  <si>
    <t>ส่งเสริม/พัฒนาแหล่งเรียนรู้</t>
  </si>
  <si>
    <t xml:space="preserve"> -เพื่อให้ผู้ที่สนใจเข้าร่วมฝึกอบรม</t>
  </si>
  <si>
    <t>จำนวนประชาชนที่เข้าร่วมฝึก</t>
  </si>
  <si>
    <t xml:space="preserve"> -ชาวบ้านที่เข้าอบรมมีความรู้ความ</t>
  </si>
  <si>
    <t>ในชุมชนและฝึกอบรมด้าน</t>
  </si>
  <si>
    <t>และนำความรู้ที่ได้กลับไปใช้จริง</t>
  </si>
  <si>
    <t>อบรมและนำกลับไปใช้จริง</t>
  </si>
  <si>
    <t>เข้าใจด้านเกษตรกรรมและนำ</t>
  </si>
  <si>
    <t>การเกษตรและส่งเสริมเศรษฐ</t>
  </si>
  <si>
    <t>ไม่น้อยกว่า 50%</t>
  </si>
  <si>
    <t>ความรู้กลับไปใช้ในพื้นที่นาตัวเอง</t>
  </si>
  <si>
    <t>กิจพอเพียงและพลังงานทดแทน</t>
  </si>
  <si>
    <t xml:space="preserve"> -มีแหล่งเรียนรู้ให้ประชาชนได้</t>
  </si>
  <si>
    <t>ศึกษา</t>
  </si>
  <si>
    <t>1.9 ส่งเสริมและประชาสัมพันธ์การท่องเที่ยว</t>
  </si>
  <si>
    <t>รณรงค์และประชาสัมพันธ์</t>
  </si>
  <si>
    <t>เพื่อเผยแพร่ข้อมูลข่าวสารของ</t>
  </si>
  <si>
    <t>ร้อยละของประชาชนที่ได้รับ</t>
  </si>
  <si>
    <t xml:space="preserve"> - มีนักท่องเที่ยวที่ให้ความสนใจ</t>
  </si>
  <si>
    <t>กิจกรรมที่ส่งเสริม</t>
  </si>
  <si>
    <t>สถานที่ท่องเที่ยวในตำบลให้เป็นที่</t>
  </si>
  <si>
    <t>ข้อมูลข่าวสารไม่น้อยกว่า 50%</t>
  </si>
  <si>
    <t>มาเที่ยวชมสถานที่ท่องเที่ยว</t>
  </si>
  <si>
    <t>แหล่งท่องเที่ยวภายในตำบล</t>
  </si>
  <si>
    <t>แพร่หลาย</t>
  </si>
  <si>
    <t xml:space="preserve"> - เกิดการสร้างธุรกิจท่องเที่ยว</t>
  </si>
  <si>
    <t>ในชุมชนสร้างงานสร้างรายได้</t>
  </si>
  <si>
    <t>1.10 การพัฒนาผู้ประกอบการธุรกิจและบริการการท่องเที่ยว</t>
  </si>
  <si>
    <t>2.  ยุทธศาสตร์การพัฒนาด้านการบริหารจัดการและอนุรักษ์ทรัพยากรธรรมชาติและสิ่งแวดล้อมท้องถิ่น</t>
  </si>
  <si>
    <t>2.1 การพัฒนาแหล่งน้ำเพื่อการอุปโภค บริโภค และการเกษตร</t>
  </si>
  <si>
    <t>ก่อสร้างฝายเก็บน้ำและปรับ</t>
  </si>
  <si>
    <t>เพื่อพัฒนาแหล่งน้ำไว้ใช้เพื่อ</t>
  </si>
  <si>
    <t>ในเขตตำบลโนนเมือง</t>
  </si>
  <si>
    <t>มีกิจกรรมการพัฒนาแหล่งน้ำ</t>
  </si>
  <si>
    <t>มีแหล่งน้ำเพื่อการเกษตรให้</t>
  </si>
  <si>
    <t>ปรุง บำรุง รักษาฝายกักเก็บ</t>
  </si>
  <si>
    <t>การเกษตร</t>
  </si>
  <si>
    <t>ไว้ใช้เพื่อการเกษตร</t>
  </si>
  <si>
    <t>ประชาชนใช้เป็นแหล่งน้ำ</t>
  </si>
  <si>
    <t>น้ำและฝายแม้ว</t>
  </si>
  <si>
    <t>ในระยะยาว</t>
  </si>
  <si>
    <t>ขุดลอกแหล่งน้ำเพื่อการ</t>
  </si>
  <si>
    <t>เพื่อเพิ่มแหล่งน้ำให้กับ</t>
  </si>
  <si>
    <t>มีการพัฒนาแหล่งน้ำในพื้นที่</t>
  </si>
  <si>
    <t>เกษตรกรมีแหล่งน้ำใช้เพื่อ</t>
  </si>
  <si>
    <t>เกษตร</t>
  </si>
  <si>
    <t>เกษตรกรในพื้นที่การเกษตร</t>
  </si>
  <si>
    <t>ขุดเจาะบ่อบาดาลเพื่อการ</t>
  </si>
  <si>
    <t>เพิ่มแหล่งน้ำให้เกษตรกรไว้ใช้</t>
  </si>
  <si>
    <t>เกษตรกรมีน้ำไว้ใช้ในการทำการ</t>
  </si>
  <si>
    <t>เกษตรและอุปโภค บริโภค</t>
  </si>
  <si>
    <t>ในการเกษตรและเพื่ออุปโภคบริโภค</t>
  </si>
  <si>
    <t>เกษตรและอุปโภคบริโภคพอเพียง</t>
  </si>
  <si>
    <t>ค่าน้ำมันเชื้อเพลิงในการขุด</t>
  </si>
  <si>
    <t>เพื่อเป็นการพัฒนาแหล่งน้ำไว้</t>
  </si>
  <si>
    <t>เจาะบ่อบาลดาลและโครงการ</t>
  </si>
  <si>
    <t>ใช้เพื่อการเกษตรและประโยชน์</t>
  </si>
  <si>
    <t>ในพื้นที่การเกษตร</t>
  </si>
  <si>
    <t>อื่นอันเป็นประโยชน์แก่ อปท.</t>
  </si>
  <si>
    <t>แก่ อปท.</t>
  </si>
  <si>
    <t>ขุดลอกลำห้วยมอตลอด</t>
  </si>
  <si>
    <t>เพื่อให้มีน้ำมีปริมาณเพียงพอ</t>
  </si>
  <si>
    <t>ราษฎรมีน้ำเพื่ออุปโภคบริโภค</t>
  </si>
  <si>
    <t>สาย</t>
  </si>
  <si>
    <t>ต่อการอุปโภคบริโภค</t>
  </si>
  <si>
    <t>และใช้ในการเกษตรกรรม</t>
  </si>
  <si>
    <t>น้ำประปาเพื่อการเกษตร</t>
  </si>
  <si>
    <t>เพื่อให้เกษตรกรมีน้ำไว้ใช้ในการ</t>
  </si>
  <si>
    <t>เกษตรกรมีน้ำใช้ในการเกษตรที่</t>
  </si>
  <si>
    <t>เกษตรอย่างเพียงพอ</t>
  </si>
  <si>
    <t>พอเพียงพอทำให้มีผลผลิตเพิ่มขึ้น</t>
  </si>
  <si>
    <t>ก่อสร้าง/ซ่อมแซมประตู</t>
  </si>
  <si>
    <t>เพื่อเก็บกักน้ำและรักษาปริมาณ</t>
  </si>
  <si>
    <t>จำนวนเกษตรกรในพื้นที่ได้รับ</t>
  </si>
  <si>
    <t>ราษฎรมีแหล่งน้ำไว้อุปโภค</t>
  </si>
  <si>
    <t>ระบายน้ำตามห้วยหนอง</t>
  </si>
  <si>
    <t>น้ำไว้ในปริมาณที่เหมาะสม</t>
  </si>
  <si>
    <t>ความช่วยเหลือไม่น้อยกว่า</t>
  </si>
  <si>
    <t>บริโภคและเพื่อการเกษตร</t>
  </si>
  <si>
    <t>คลองบึงภายในตำบล</t>
  </si>
  <si>
    <t>100 ครัวเรือน</t>
  </si>
  <si>
    <t>ขุดลอกห้วยแคนตลอดสาย</t>
  </si>
  <si>
    <t>หมู่ที่ 2</t>
  </si>
  <si>
    <t>ระยะทาง 2 ก.ม.</t>
  </si>
  <si>
    <t xml:space="preserve">ขุดลอกห้วยทับซีตอนล่าง </t>
  </si>
  <si>
    <t>ระยะทาง  2 กิโลเมตร</t>
  </si>
  <si>
    <t>ก่อสร้างฝายน้ำล้นขนาดเล็ก</t>
  </si>
  <si>
    <t>หมู่ที่ 3</t>
  </si>
  <si>
    <t>ในลำห้วยมอ จุดฝายวังหินโง่น</t>
  </si>
  <si>
    <t>นานางสังวาลย์</t>
  </si>
  <si>
    <t>ซ่อมแซมฝายเก็บน้ำลำห้วยมอ</t>
  </si>
  <si>
    <t>-</t>
  </si>
  <si>
    <t>ก่อสร้างสะพานข้ามลำห้วยมอ</t>
  </si>
  <si>
    <t>เพื่อความสะดวกและปลอดภัย</t>
  </si>
  <si>
    <t>ราษฏรได้ไช้สะพานในการสัญจร</t>
  </si>
  <si>
    <t>ตรงจุดฝายกกเดื่อ</t>
  </si>
  <si>
    <t>ในการขนย้านสินค้าเกษตร</t>
  </si>
  <si>
    <t>ไปมา และสะดวกรวดเร็ว</t>
  </si>
  <si>
    <t>เพื่อให้ประชาชนมีน้ำอุปโภคบริโภค</t>
  </si>
  <si>
    <t>หมู่ที่ 2,4,3,6,12</t>
  </si>
  <si>
    <t>และใช้สำหรับทำการเกษตร</t>
  </si>
  <si>
    <t>ก่อสร้างฝายน้ำล้น ลำห้วยมอ จุด</t>
  </si>
  <si>
    <t>หมู่ที่ 6</t>
  </si>
  <si>
    <t>นานางไพรวัลย์ สมเพชร</t>
  </si>
  <si>
    <t>ขยายประตูน้ำ ถนนต้างคำ และ</t>
  </si>
  <si>
    <t>หมู่ที่6</t>
  </si>
  <si>
    <t>ขยายสะพาน</t>
  </si>
  <si>
    <t>ขยายสระหนองตาไก้</t>
  </si>
  <si>
    <t>เพื่อขยายแหล่งน้ำใช้ในการอุปโภค</t>
  </si>
  <si>
    <t>หมู่ที่ 7</t>
  </si>
  <si>
    <t>ร้อยละของเกษตรกรมีน้ำที่เพียง</t>
  </si>
  <si>
    <t>ประชาชนมีน้ำไว้ใช้ในการอุปโภค</t>
  </si>
  <si>
    <t>บริโภค</t>
  </si>
  <si>
    <t>พอเพิ่มขึ้น 50%</t>
  </si>
  <si>
    <t>บริโภคและเพื่อการเกษตรพอเพียง</t>
  </si>
  <si>
    <t>ขุดลอกฝายบ้านตอนบน เนื้อที่</t>
  </si>
  <si>
    <t>หมู่ที่ 8</t>
  </si>
  <si>
    <t>10 ไร่</t>
  </si>
  <si>
    <t>อ่างเก็บน้ำเพื่อการเกษตร</t>
  </si>
  <si>
    <t>หมู่ที่ 9</t>
  </si>
  <si>
    <t>ลำห้วยมอตอนบน</t>
  </si>
  <si>
    <t>ขุดลอกลำห้วยมอ ระยะทาง</t>
  </si>
  <si>
    <t>เพื่อมีน้ำไว้ใช้ในการเกษตรอย่าง</t>
  </si>
  <si>
    <t>ร้อยละของเกาตรกรมีน้ำไว้ใช้</t>
  </si>
  <si>
    <t>1,000 เมตร จากนาพ่อสังวาลย์</t>
  </si>
  <si>
    <t>เพียงพอ</t>
  </si>
  <si>
    <t>ในการเกษตรเพิ่มขึ้น 50%</t>
  </si>
  <si>
    <t>เพียงพอต่อความต้องการ</t>
  </si>
  <si>
    <t xml:space="preserve"> - นาพ่อคะนอง  พันธุ์เดช</t>
  </si>
  <si>
    <t>ติดตั้งท่อเหลี่ยม คสล.โนนเปรม</t>
  </si>
  <si>
    <t>หมู่ที่ 10</t>
  </si>
  <si>
    <t>ก่อสร้างบล็อกคอนเวิร์ส</t>
  </si>
  <si>
    <t>หมู่ที่ 13</t>
  </si>
  <si>
    <t>ร้อยละของเกษตรกรมีน้ำไว้ใช้</t>
  </si>
  <si>
    <t>จุดนานางใส  บุญกว้าง</t>
  </si>
  <si>
    <t>ขุดลอกห้วยซำขาม ก้วาง 10 เมตร</t>
  </si>
  <si>
    <t>หมู่ที่ 15</t>
  </si>
  <si>
    <t>ยาว 20 เมตร</t>
  </si>
  <si>
    <t>2.2 ส่งเสริมการอนุรักษ์และการฟื้นฟูทรัพยากรธรรมชาติและสิ่งแวดล้อม</t>
  </si>
  <si>
    <t>โครงการปลูกป่าเฉลิมพระ</t>
  </si>
  <si>
    <t>เพื่ออนุรักษ์ป่าไม้และทรัพยากร</t>
  </si>
  <si>
    <t>ภายในเขตตำบล</t>
  </si>
  <si>
    <t>จำนวนป่าไม้ที่เพิ่มขึ้นไม่น้อย</t>
  </si>
  <si>
    <t>ประชาชนเห็นความสำคัญของ</t>
  </si>
  <si>
    <t>เกียรติในที่สาธารณะ</t>
  </si>
  <si>
    <t>ธรรมชาติ</t>
  </si>
  <si>
    <t>กว่าร้อยละ 50%</t>
  </si>
  <si>
    <t>ทรัพยากรป่าไม้</t>
  </si>
  <si>
    <t>จัดฝึกอบรมอาสาสมัครอนุรักษ์</t>
  </si>
  <si>
    <t>เพื่อสร้างผู้นำในการอนุรักษ์</t>
  </si>
  <si>
    <t>จำนวนผู้นำในการอนุรักษ์</t>
  </si>
  <si>
    <t>มีอาสาสมัครในการดูแล</t>
  </si>
  <si>
    <t>ทรัพยากรธรรมชาติและสิ่ง</t>
  </si>
  <si>
    <t>ทรัพยากรธรรมชาติและสิ่งแวดล้อม</t>
  </si>
  <si>
    <t>ทรัพยากรธรรมชาติเพิ่มขึ้นไม่</t>
  </si>
  <si>
    <t>ทรัพยากรธรรมชาติและ</t>
  </si>
  <si>
    <t>แวดล้อม</t>
  </si>
  <si>
    <t>น้อยกว่า 70%</t>
  </si>
  <si>
    <t>สิ่งแวดล้อม</t>
  </si>
  <si>
    <t>จัดทำแนวกั้นไฟป่าชุมชน</t>
  </si>
  <si>
    <t>เพื่อป้องกันไม่ให้ไฟป่าไหม้ลุกลาม</t>
  </si>
  <si>
    <t>ป่าชุมชนโนนเมือง</t>
  </si>
  <si>
    <t>จำนวนไฟป่าที่ลดลงไม่น้อย</t>
  </si>
  <si>
    <t>ทรัพยากรธรรมชาติและป่าได้</t>
  </si>
  <si>
    <t>และกิจกรรมควบคุมไฟป่า</t>
  </si>
  <si>
    <t>ในเขตป่า และในเขตชุมชน</t>
  </si>
  <si>
    <t>รับการดูแลรักษามากขึ้น</t>
  </si>
  <si>
    <t>ก่อสร้างที่ทำการศูนย์เรียนรู้</t>
  </si>
  <si>
    <t>เพื่อสร้างให้เป็นแหล่งเรียนรู้เรื่อง</t>
  </si>
  <si>
    <t xml:space="preserve"> - ประชาชนได้ใช้ประโยชน์</t>
  </si>
  <si>
    <t>ป่าบะโมก</t>
  </si>
  <si>
    <t>การอนุรักษ์ทรัพยากรธรรมชาติ</t>
  </si>
  <si>
    <t>จากทรัพยากรธรรมชาติป่าไม้</t>
  </si>
  <si>
    <t>2.3 ส่งเสริมการจัดการสิ่งแวดล้อมชุมชนและมลพิษต่างๆ</t>
  </si>
  <si>
    <t>ส่งเสริม/สนับสนุน/จัดอบรม</t>
  </si>
  <si>
    <t>เพื่อให้จัดเก็บขยะอย่างถูกวิธีสร้าง</t>
  </si>
  <si>
    <t>ร้อยละของประชากรทุกครัว</t>
  </si>
  <si>
    <t>ชุมชนมีความสะอาด ปลอดขยะ</t>
  </si>
  <si>
    <t>การคัดแยกขยะและจัดตั้ง</t>
  </si>
  <si>
    <t>มูลค่าเพิ่มจากขยะ</t>
  </si>
  <si>
    <t>เรือนมีการจัดเก้บขยะอย่างถูก</t>
  </si>
  <si>
    <t>ธนาคารขยะ</t>
  </si>
  <si>
    <t>วิธีไม่น้อยกว่า 70%</t>
  </si>
  <si>
    <t>จัดซื้อถังเก็บขยะเปียก,แห้ง</t>
  </si>
  <si>
    <t>เพื่อให้มีถังขยะเพียงพอต่อการ</t>
  </si>
  <si>
    <t>จำนวนครัวเรือนที่มีถังขยะใช้</t>
  </si>
  <si>
    <t>ประชาชนจัดเก็บขยะที่ถูก</t>
  </si>
  <si>
    <t>เก็บขยะในชุมชน</t>
  </si>
  <si>
    <t>ไม่น้อยกว่า 90%</t>
  </si>
  <si>
    <t>สุขลักษณะ</t>
  </si>
  <si>
    <t>จัดซื้อเตาเผาขยะ</t>
  </si>
  <si>
    <t>เพื่อลดการเกิดมลพิษในพื้นที่</t>
  </si>
  <si>
    <t>พื้นที่ในเขต</t>
  </si>
  <si>
    <t>ร้อยละของการเกิดมลพิษใน</t>
  </si>
  <si>
    <t>ประชาชนในพื้นที่ลดความเสี่ยง</t>
  </si>
  <si>
    <t>อปท.</t>
  </si>
  <si>
    <t>ตำบลโนนเมือง</t>
  </si>
  <si>
    <t>พื้นที่ลดลง ไม้น้อยกว่า 50%</t>
  </si>
  <si>
    <t>จากมลพิษทางอากาศ</t>
  </si>
  <si>
    <t>โครงการป้องกันการเผาตอซัง</t>
  </si>
  <si>
    <t>ข้าวและการเผาไร่อ้อย</t>
  </si>
  <si>
    <t>จัดหาที่ทิ้งขยะภายในตำบล</t>
  </si>
  <si>
    <t>ร้อยละของครัวเรือนมีสถานที่</t>
  </si>
  <si>
    <t>ประชาชนมีสถานที่ทิ้งขยะ ทำให้</t>
  </si>
  <si>
    <t>ทิ้งขยะไม่น้อยกว่าละ 70%</t>
  </si>
  <si>
    <t>ไม่เกิดมลพิษในหมู่บ้าน</t>
  </si>
  <si>
    <t>โครงการเกษตรกรใส่ใจปลอด</t>
  </si>
  <si>
    <t>เพื่อให้เกษตรกรตระหนักถึงอัน</t>
  </si>
  <si>
    <t>จำนวนประชากรลดใช้สารเคมี</t>
  </si>
  <si>
    <t>ประชาชนสุขภาพดี ปลอดภัย</t>
  </si>
  <si>
    <t>ภัยจากสารเคมี</t>
  </si>
  <si>
    <t>ลดลงร้อยละ 50%</t>
  </si>
  <si>
    <t>จากสารเคมีจากการเกษตร</t>
  </si>
  <si>
    <t>2.4 พัฒนาและดูแลรักษาที่สาธารณะ เพื่อเป็นศูนย์สุขภาพชุมชน</t>
  </si>
  <si>
    <t>ก่อสร้างลานกีฬาคอนกรีตข้าง</t>
  </si>
  <si>
    <t>เพื่อให้ประชาชนมีสถานที่ออกกำลัง</t>
  </si>
  <si>
    <t>บริเวณพื้นที่ข้างศาลา</t>
  </si>
  <si>
    <t>จำนวนประชากรที่ได้ออกกำ</t>
  </si>
  <si>
    <t>ประชาชนมีคุณภาพชีวิตที่ดี</t>
  </si>
  <si>
    <t xml:space="preserve">ศาลา sml </t>
  </si>
  <si>
    <t>กายและใช้ประโยชน์จากลานกีฬา</t>
  </si>
  <si>
    <t>smlหมู่ที่ 2</t>
  </si>
  <si>
    <t>ลังกายมีสุขภาพที่แข็งแรง</t>
  </si>
  <si>
    <t>มีสุขภาพแข็งแรง ฝุ่นลดลง</t>
  </si>
  <si>
    <t>เท คสล.รอบลานกีฬาพร้อมปู</t>
  </si>
  <si>
    <t>กระเบื้อง</t>
  </si>
  <si>
    <t>ปรับปรุงสนามกีฬาข้าง</t>
  </si>
  <si>
    <t>บริเวณพื้นที่สาธารณะ</t>
  </si>
  <si>
    <t>ร้อยละประชากรมีสถานที่ออก</t>
  </si>
  <si>
    <t>ประชาชนมีสุขภาพที่แข็งแรง</t>
  </si>
  <si>
    <t>รพ.สต.</t>
  </si>
  <si>
    <t>กาย</t>
  </si>
  <si>
    <t>กำลังกาย 50%</t>
  </si>
  <si>
    <t>หลังจากได้ออกกำลังกาย</t>
  </si>
  <si>
    <t>2.5  พัฒนาปรับปรุงภูมิทัศน์ชุมชน ให้เป็นแหล่งท่องเที่ยว</t>
  </si>
  <si>
    <t>ปรับปรุงภูมิทัศน์บริเวณ</t>
  </si>
  <si>
    <t xml:space="preserve"> - เพื่อปรับปรุงภูมิทัศน์และ</t>
  </si>
  <si>
    <t xml:space="preserve"> - ประชาชนใช้เป็นที่พักผ่อน</t>
  </si>
  <si>
    <t>อ่างเก็บน้ำลำห้วยมอ</t>
  </si>
  <si>
    <t>ทัศนียภาพให้สวยงาม</t>
  </si>
  <si>
    <t>สถานที่พักผ่อนในตำบล</t>
  </si>
  <si>
    <t>หย่อนใจและออกกำลังกาย</t>
  </si>
  <si>
    <t xml:space="preserve"> - เพื่อใช้เป็นสถานที่พักผ่อน</t>
  </si>
  <si>
    <t xml:space="preserve"> - มีนักท่องเที่ยวมาเที่ยวชมความ</t>
  </si>
  <si>
    <t>สวยงามตามธรรมชาติ</t>
  </si>
  <si>
    <t>เพื่อใช้เป็นสถานที่พักผ่อนหย่อน</t>
  </si>
  <si>
    <t>ที่ทำการ อบต.</t>
  </si>
  <si>
    <t>มีสถานที่พักผ่อนหย่อนใจใน</t>
  </si>
  <si>
    <t>มีสถานพักผ่อนหย่อนใจภายใน</t>
  </si>
  <si>
    <t>ภายใน อบต.</t>
  </si>
  <si>
    <t>ใจภายใน อบต.</t>
  </si>
  <si>
    <t>โครงการจัดทำซุ้มป้ายทางเข้า</t>
  </si>
  <si>
    <t>เพื่อเพิ่มทัศนียภาพของหมู่บ้านให้</t>
  </si>
  <si>
    <t>ตำบลมีทัศนียภาพภายในหมู่</t>
  </si>
  <si>
    <t>ชุมชนมีความสวยงามสร้างความ</t>
  </si>
  <si>
    <t>หมู่บ้าน ป้ายตำบล</t>
  </si>
  <si>
    <t>มีความสวยงาม</t>
  </si>
  <si>
    <t>บ้านมีความสวยงาม</t>
  </si>
  <si>
    <t>สนใจให้กับผู้ที่ผ่านไปมา</t>
  </si>
  <si>
    <t>ปรับปรุงภูมิทัศน์รอบสระประ</t>
  </si>
  <si>
    <t xml:space="preserve"> </t>
  </si>
  <si>
    <t>พื้นที่ในตำบลมีทัศนียภาพที่</t>
  </si>
  <si>
    <t>ประชาชนใช้เป็นสถานที่พักผ่อน</t>
  </si>
  <si>
    <t>มงแม่บ้าน</t>
  </si>
  <si>
    <t>สวยงามใช้เป็นที่พักผ่อนหย่อน</t>
  </si>
  <si>
    <t>ใจ</t>
  </si>
  <si>
    <t>ปรับปรุงภูมิทัศน์ฝายหมู่บ้าน/</t>
  </si>
  <si>
    <t>หมู่ที่ 8,10,15</t>
  </si>
  <si>
    <t>พื้นที่ในตำบลได้รับการพัฒนา</t>
  </si>
  <si>
    <t>สระหมู่บ้าน</t>
  </si>
  <si>
    <t>ปรับปรุงให้สวยงาม</t>
  </si>
  <si>
    <t>2.6  ปรับปรุงและพัฒนาแหล่งท่องเที่ยวในเขตองค์กรปกครองส่วนท้องถิ่น</t>
  </si>
  <si>
    <t>ปรับปรุงภูมิทัศน์รอบบึง</t>
  </si>
  <si>
    <t>หมู่ที่ 11</t>
  </si>
  <si>
    <t>พื้นที่ในตำบลมีทัศนนียภาพ</t>
  </si>
  <si>
    <t>บึงพลาญชัยมีความสวยงาม</t>
  </si>
  <si>
    <t>บึงพลาญชัย/จ้างเหมาเจ้าหน้าที่</t>
  </si>
  <si>
    <t>ที่สวยงาม</t>
  </si>
  <si>
    <t>และเหมาะเป็นสถานที่พักผ่อน</t>
  </si>
  <si>
    <t>ดูแลรักษา</t>
  </si>
  <si>
    <t>หย่อนใจ</t>
  </si>
  <si>
    <t>การอบรมให้ความรู้แก่ผู้ประ</t>
  </si>
  <si>
    <t>ให้ความรู้แก่ผู้ประกอบการเกี่ยวกับ</t>
  </si>
  <si>
    <t>ผู้ประกอบการได้รับความรู้</t>
  </si>
  <si>
    <t>ผู้ประกอบการมีร้านที่ถูก</t>
  </si>
  <si>
    <t>กอบการร้านค้า ร้านอาหาร</t>
  </si>
  <si>
    <t>ร้านค้าที่ถูกสุขลักษณะ</t>
  </si>
  <si>
    <t>และรักษาความสะอาดถูก</t>
  </si>
  <si>
    <t>แผลงลอย</t>
  </si>
  <si>
    <t>ปรับปรุงภูมิทัศน์แหล่งท่อง</t>
  </si>
  <si>
    <t>เพื่อปรับปรุงภูมิทัศน์และทัศนียภาพ</t>
  </si>
  <si>
    <t>พื้นที่ในตำบลมีภูมิทัศน์ที่สวย</t>
  </si>
  <si>
    <t>ตำบลโนนเมืองมีทัศนียภาพที่</t>
  </si>
  <si>
    <t>เที่ยว (ที่สาธารณะ)</t>
  </si>
  <si>
    <t>ให้สวยงาม</t>
  </si>
  <si>
    <t>งาม</t>
  </si>
  <si>
    <t>สวยงามเหมาะแก่การท่องเที่ยว</t>
  </si>
  <si>
    <t>3.  ยุทธศาสตร์การพัฒนาด้านการพัฒนาคุณภาพชีวิตของประชาชนในท้องถิ่น</t>
  </si>
  <si>
    <t>3.1  การพัฒนาด้านโครงสร้างพื้นฐาน</t>
  </si>
  <si>
    <t>ชุมชนในตำบล</t>
  </si>
  <si>
    <t>ก่อสร้างท่อ/ร่องระบายน้ำ</t>
  </si>
  <si>
    <t>เพื่อระบายน้ำได้สะดวกป้อง</t>
  </si>
  <si>
    <t>การระบายน้ำได้รับความ</t>
  </si>
  <si>
    <t>ลดปัญหาน้ำท่วมขัง ,มลพิษ</t>
  </si>
  <si>
    <t>ภายในตำบล/ขยายเขตและ</t>
  </si>
  <si>
    <t>กันน้ำกัดเซาะถนนชำรุดเสีย</t>
  </si>
  <si>
    <t>สะดวกลดการกัดเซาะถนน</t>
  </si>
  <si>
    <t>ด้านกลิ่นและแหล่งเพาะพันธุ์</t>
  </si>
  <si>
    <t>วางท่อระบายน้ำภายในตำบล</t>
  </si>
  <si>
    <t>หาย</t>
  </si>
  <si>
    <t>ชำรุด</t>
  </si>
  <si>
    <t>สัตว์พาหะนำโรคติดต่อ</t>
  </si>
  <si>
    <t xml:space="preserve"> - บ้านแม่หวด-อู่ช่างดำ</t>
  </si>
  <si>
    <t>หมูที่ 1</t>
  </si>
  <si>
    <t xml:space="preserve"> - จากบ้านแม่เวิน-แม่หมุนโพธิศรี</t>
  </si>
  <si>
    <t xml:space="preserve">ร่องระบายน้ำศาลาประชาคม - </t>
  </si>
  <si>
    <t>สามแยกบ้านพ่อสี ทับสีแก้ว</t>
  </si>
  <si>
    <t>หมูที่ 2</t>
  </si>
  <si>
    <t>300 เมตร</t>
  </si>
  <si>
    <t>ก่อสร้างร่องระบายน้ำภายในศูนย์</t>
  </si>
  <si>
    <t>พัฒนาเด็กเล็ก</t>
  </si>
  <si>
    <t>หมู่ที่ 3,4,14</t>
  </si>
  <si>
    <t>เปลี่ยนท่อระบายน้ำข้ามถนน</t>
  </si>
  <si>
    <t>(ท่อขนาด 50 เชนติเมตร จุดบ้าน</t>
  </si>
  <si>
    <t>นางหยุด ศรีมงคล</t>
  </si>
  <si>
    <t>หมู่ที่ 4</t>
  </si>
  <si>
    <t>ไหม ระยะทาง 400 เมตร</t>
  </si>
  <si>
    <t>โครงการขยายไหล่ทางและร่อง</t>
  </si>
  <si>
    <t xml:space="preserve">ระบายน้ำสายบ้านพ่อกองศรี </t>
  </si>
  <si>
    <t>ศรีวิเชียร</t>
  </si>
  <si>
    <t>ก่อสร้างร่องระบายน้ำจากบ้านพ่อ</t>
  </si>
  <si>
    <t>ชู ถาวร -หอพระพุทธ</t>
  </si>
  <si>
    <t>ก่อสร้างร่องระบายน้ำภายในหมู่</t>
  </si>
  <si>
    <t>บ้าน  ซอยบ้านนายรำไพ อนาวัน</t>
  </si>
  <si>
    <t xml:space="preserve">200 เมตร </t>
  </si>
  <si>
    <t>ก่อสร้างร่องระบายน้ำแบบมี</t>
  </si>
  <si>
    <t>ฝาปิด 40x60 ม.ภายในหมู่บ้าน</t>
  </si>
  <si>
    <t>ขยายท่อประปาภายในหมู่บ้าน</t>
  </si>
  <si>
    <t>เพื่อให้ประชาชนได้มีน้ำเพื่อการอุป</t>
  </si>
  <si>
    <t>ประชาชนมีน้ำดื่มที่สะอาด</t>
  </si>
  <si>
    <t>โภคบริโภคที่เพียงพอ</t>
  </si>
  <si>
    <t>บริโภคอย่างเพียงพอ</t>
  </si>
  <si>
    <t>ใช้อย่างเพียงทุกครัวเรือน</t>
  </si>
  <si>
    <t>ก่อสร้างร่องระบายน้ำและบ่อพัก</t>
  </si>
  <si>
    <t>2 จุด 1 บ้านนายมลเทียน กิ่งพุ่ม</t>
  </si>
  <si>
    <t>2. ศาลาประชาคม ม. 10</t>
  </si>
  <si>
    <t>โครงการฝังท่อระบายน้ำพร้อม</t>
  </si>
  <si>
    <t>ขยายไหล่ทาง จากบ้านนายจ่อย</t>
  </si>
  <si>
    <t>หน้า ศพด.โนนเมือง</t>
  </si>
  <si>
    <t>ปรับปรุงท่อระบายน้ำตามสี่</t>
  </si>
  <si>
    <t xml:space="preserve">เพื่อไม่ให้เกิดการอุดตันท่อระบายน้ำ </t>
  </si>
  <si>
    <t>หมู่ที่ 2,14</t>
  </si>
  <si>
    <t xml:space="preserve"> ท่อระบายน้ำไม่เกิดการอุดตัน</t>
  </si>
  <si>
    <t>แยกต่างๆ</t>
  </si>
  <si>
    <t>ไม่เป็นแหล่งเพาะพันธุ์ยุงลาย</t>
  </si>
  <si>
    <t>ประปาผิวดิน</t>
  </si>
  <si>
    <t>ชาวบ้านมีน้ำสะอาดที่ใช้ในการ</t>
  </si>
  <si>
    <t>อุปโภค บริโภค</t>
  </si>
  <si>
    <t>ประปาดื่มได้</t>
  </si>
  <si>
    <t>เพื่อให้ประชาชนในชุมชนมีน้ำที่</t>
  </si>
  <si>
    <t>ตำบลมีน้ำประปาดื่มได้ร้อยละ</t>
  </si>
  <si>
    <t>อบต/อบจ.</t>
  </si>
  <si>
    <t>สะอาดไว้ใช้อุปโภค บริโภค</t>
  </si>
  <si>
    <t>90 ของจำนวนประชากร</t>
  </si>
  <si>
    <t>ก่อสร้างโรงเก็บน้ำดื่ม</t>
  </si>
  <si>
    <t>เพื่อให้ประชาชนมีน้ำไว้ใช้ในการ</t>
  </si>
  <si>
    <t>จำนวนครัวเรือนมีน้ำอุปโภค</t>
  </si>
  <si>
    <t>ประชาชนมีน้ำดื่มที่สะอาดและ</t>
  </si>
  <si>
    <t>อุปโภค บริโภคที่เพียงพอ</t>
  </si>
  <si>
    <t>เครื่องกรองน้ำประจำหมู่บ้าน</t>
  </si>
  <si>
    <t>เพื่อให้ชาวบ้านมีน้ำที่สะอาดใช้ใน</t>
  </si>
  <si>
    <t>ชาวบ้านมีน้ำในการอุปโภค และ</t>
  </si>
  <si>
    <t>การอุปโภค บริโภค</t>
  </si>
  <si>
    <t>บริโภคอย่างพอเพียง</t>
  </si>
  <si>
    <t>เพื่อให้ประชาชนมีน้ำที่สะอาดใช้ใน</t>
  </si>
  <si>
    <t>จำนวนครัวเรือนมีน้ำเพียงพอ</t>
  </si>
  <si>
    <t>ประชาชนในพื้นที่มีคุณภาพชีวิต</t>
  </si>
  <si>
    <t>จากบ้านพ่อบุญ เสนานิคม 300</t>
  </si>
  <si>
    <t xml:space="preserve">การอุปโภคบริโภค </t>
  </si>
  <si>
    <t xml:space="preserve">ในการอุปโภค บริโภค </t>
  </si>
  <si>
    <t>ที่ดีขึ้นและได้รับความสะดวก</t>
  </si>
  <si>
    <t>ม. วัดเกาะแก้ว 500 ม.</t>
  </si>
  <si>
    <t>บ้านแม่แจ่มรียง 200 ม.</t>
  </si>
  <si>
    <t>ขยายท่อประปา/เปลี่ยนท่อ</t>
  </si>
  <si>
    <t>เพื่อนำมาทดแทนท่อเก่าที่ชำ</t>
  </si>
  <si>
    <t>มีท่อประปาที่ได้มาตรฐาน</t>
  </si>
  <si>
    <t>ประชาชนมีน้ำเพื่อใช้ในการ</t>
  </si>
  <si>
    <t>ประปาภายในหมู่บ้าน</t>
  </si>
  <si>
    <t>รุดเสียหาย</t>
  </si>
  <si>
    <t>ลดการชำรุดเสียหาย</t>
  </si>
  <si>
    <t>อุปโภคบริโภคที่เพียงพอ</t>
  </si>
  <si>
    <t>โซล่าเซลเพื่อประปาหมู่บ้าน</t>
  </si>
  <si>
    <t>ลดค่าใช้จ่ายในการบริหารจัดการ</t>
  </si>
  <si>
    <t>จำนวนประชาชนที่ได้รับการ</t>
  </si>
  <si>
    <t>ชาวบ้านในชุมชนมีน้ำที่เพียงพอ</t>
  </si>
  <si>
    <t>ระบบประปาหมู่บ้าน</t>
  </si>
  <si>
    <t>บริโภคน้ำที่เพียงพอไม่น้อยกว่า</t>
  </si>
  <si>
    <t>ต่อความต้องการ</t>
  </si>
  <si>
    <t>ร้อยละ 90</t>
  </si>
  <si>
    <t>ก่อสร้างประปาหอสูง เชื่อม</t>
  </si>
  <si>
    <t>เพื่อให้ประชาชนมีน้ำไว้ใช้</t>
  </si>
  <si>
    <t>ท่อเก่า</t>
  </si>
  <si>
    <t>อุปโภค บริโภคที่เพียงพอต่อ</t>
  </si>
  <si>
    <t>ความต้องการ</t>
  </si>
  <si>
    <t>ก่อสร้างประปาหอสูงแบบ</t>
  </si>
  <si>
    <t>มาตรฐาน</t>
  </si>
  <si>
    <t>ขยายเขตท่อประปา จากหนอง</t>
  </si>
  <si>
    <t>หมู่ที่ 1</t>
  </si>
  <si>
    <t>แต้เข้าหมู่บ้าน</t>
  </si>
  <si>
    <t>ประชาชนได้มีน้ำประปาที่สะอาด</t>
  </si>
  <si>
    <t xml:space="preserve"> หมู่ที่ 7</t>
  </si>
  <si>
    <t>ปลอดภัย</t>
  </si>
  <si>
    <t>เพื่อให้ประชาชนมีน้ำประปาใช้ใน</t>
  </si>
  <si>
    <t>จำนวนประชาชนได้รับการ</t>
  </si>
  <si>
    <t>ประชาชนมีน้ำประปาไช้ในการ</t>
  </si>
  <si>
    <t>การอุปโภค บริโภคที่เพียงพอต่อ</t>
  </si>
  <si>
    <t>อุปโภค บริโภคน้ำที่เพียงพอ</t>
  </si>
  <si>
    <t>ไม่น้อยกว่าร้อยละ 90%</t>
  </si>
  <si>
    <t>ก่อสร้าง/ซ่อมแซมระบบประปา</t>
  </si>
  <si>
    <t>ก่อสร้าง/ซ่อมแซมถนน</t>
  </si>
  <si>
    <t>เพื่อผู้สัญจรไปมาได้รับความ</t>
  </si>
  <si>
    <t>มีการก่อสร้างซ่อมแซมถนน</t>
  </si>
  <si>
    <t>ราษฎรได้รับความสะดวกใน</t>
  </si>
  <si>
    <t>เพื่อการเกษตรภายในตำบล</t>
  </si>
  <si>
    <t>สะดวก ไม่เสียเวลาในการเดินทาง</t>
  </si>
  <si>
    <t>เพื่อการเกษตรไม่น้อยกว่า 90%</t>
  </si>
  <si>
    <t>การใช้สัญจรไปมา</t>
  </si>
  <si>
    <t>ซ่อมแซมถนนลูกรังเพื่อการเกษตร</t>
  </si>
  <si>
    <t>3สาย 1.จากวัดป่าสุขสำราญธรรม</t>
  </si>
  <si>
    <t>สะดวก ไม่เสียเวลาในการ</t>
  </si>
  <si>
    <t>เพื่อการเกษตรไม่น้อยกว่า</t>
  </si>
  <si>
    <t>เดินทาง</t>
  </si>
  <si>
    <t>2.จากสามแยกสิบเก้าโป่ง -นา</t>
  </si>
  <si>
    <t>นายเหลี่ยม ตะโนนทอง</t>
  </si>
  <si>
    <t>3.จากสามแยกวัดเทพมงคลนิมิตร</t>
  </si>
  <si>
    <t>ถึงสามยกนานางลำใย อ้วนพรมมา</t>
  </si>
  <si>
    <t>ก่อสร้าง/ซ่อมแซมถนนลูกรัง</t>
  </si>
  <si>
    <t>เพื่อให้ผู้ที่ใช้ถนนสัญจรไป-มา อย่าง</t>
  </si>
  <si>
    <t>ผู้ที่สัญจรผ่านไป-มาได้รับความ</t>
  </si>
  <si>
    <t>นาพ่อเฉลิม สาทา-โนนงาม</t>
  </si>
  <si>
    <t>สะดวก</t>
  </si>
  <si>
    <t>ลูกรังระยะทาง 3,000 เมตร</t>
  </si>
  <si>
    <t>สะดวกและปลอดภัยมากขึ้นใน</t>
  </si>
  <si>
    <t>ระยะทาง 3,000 เมตร</t>
  </si>
  <si>
    <t>การสัญจร</t>
  </si>
  <si>
    <t>ถนนเพื่อการเกษตร โนนม่วง-</t>
  </si>
  <si>
    <t>เพื่อให้เกษตรกรได้รับความสะ</t>
  </si>
  <si>
    <t>มีการก่อสร้างถนนเพื่อการ</t>
  </si>
  <si>
    <t>การขนถ่ายสินค้าทางการเกษตร</t>
  </si>
  <si>
    <t>โนนงาม ระยะทาง 500 เมตร</t>
  </si>
  <si>
    <t>ดวกสบายในการสัญจร</t>
  </si>
  <si>
    <t>เกษตรระยะทาง 500 เมตร</t>
  </si>
  <si>
    <t>มีความรวดเร็วและได้รับความ</t>
  </si>
  <si>
    <t>สะดวกมากขึ้น</t>
  </si>
  <si>
    <t>ซ่อมแซมถนนเพื่อการเกษตร</t>
  </si>
  <si>
    <t>เพื่อให้ผู้ที่สัญจรไปมาได้รับ</t>
  </si>
  <si>
    <t>จำนวนของประชาชนที่ได้รับ</t>
  </si>
  <si>
    <t>ประชาชนและผู้ที่สัญจรไปมาได้</t>
  </si>
  <si>
    <t>โนนไหม-หนองโก-โนนเสถียร</t>
  </si>
  <si>
    <t>ความสะดวกในการสัญจร</t>
  </si>
  <si>
    <t>ความสะดวกไม่น้อยกว่า  500</t>
  </si>
  <si>
    <t>รับความสะดวกในช่วงหน้าแล้ง</t>
  </si>
  <si>
    <t>สิบเก้าโป่ง</t>
  </si>
  <si>
    <t>ครัวเรือน</t>
  </si>
  <si>
    <t>และหน้าฝน</t>
  </si>
  <si>
    <t>บ้านพ่อสุบรร - สามแยกห้วยไร่</t>
  </si>
  <si>
    <t>จากบ้านนายคาน-นานายนิคม</t>
  </si>
  <si>
    <t>ระยะทาง 1000 เมตร</t>
  </si>
  <si>
    <t>ปรับปรุงซ่อมแซมถนนเพื่อการ</t>
  </si>
  <si>
    <t xml:space="preserve">เกษตรจากบ้านนายสา  </t>
  </si>
  <si>
    <t>เสนแสนยา</t>
  </si>
  <si>
    <t>ซ่อมแซมถนนลลูกรังบ้าน</t>
  </si>
  <si>
    <t>เพื่อให้ประชาชนที่ใช้เส้นทาง</t>
  </si>
  <si>
    <t>โนนสง่า-โนนสวรรค์  ระยะทาง</t>
  </si>
  <si>
    <t>ได้รับความสะดวกและมีความ</t>
  </si>
  <si>
    <t>4 กม.</t>
  </si>
  <si>
    <t>ปลอดภัยในชีวิตและทรัพย์สิน</t>
  </si>
  <si>
    <t>ถนนลูกรังมาตรฐาน</t>
  </si>
  <si>
    <t>มีการก่อสร้างถนนลูกรังมาตร</t>
  </si>
  <si>
    <t>ผู้ที่สัญจรไปมามีความสะดวกและ</t>
  </si>
  <si>
    <t>โนนผักหวาน-ต้างคำ</t>
  </si>
  <si>
    <t>ฐาน ระยะทาง 6,000 เมตร</t>
  </si>
  <si>
    <t>ในการนำผลผลิตออกสู่ตลาดได้</t>
  </si>
  <si>
    <t>ระยะทาง 6,000 เมตร</t>
  </si>
  <si>
    <t>รับความสะดวกและรวดเร็ว</t>
  </si>
  <si>
    <t>1. ต้างคำ-ตะเคียนทอง 3 กม.</t>
  </si>
  <si>
    <t>2.ต้างคำ -โนนผักหวาน 10 กม.</t>
  </si>
  <si>
    <t>3. ต้างคำ - บ้านภูพระ 1 กม.</t>
  </si>
  <si>
    <t>4. ถนนมิยาซาว่า - วัดป่าโคก</t>
  </si>
  <si>
    <t>หนองกรุง 2 กม.</t>
  </si>
  <si>
    <t>5.ขยายถนนสามแยกไปวัดเกาะแก้ว</t>
  </si>
  <si>
    <t>ขยายเส้นทางเพื่อการเกษตร</t>
  </si>
  <si>
    <t>เพื่อให้เกษตรกรสัญจรไป-มา ได้</t>
  </si>
  <si>
    <t>มีการขยายเส้นทางเพื่อการ</t>
  </si>
  <si>
    <t>เกษตรกรได้รับความสะดวกใน</t>
  </si>
  <si>
    <t>1.นานายเพ็ง -นานายผล มีแสน</t>
  </si>
  <si>
    <t>เกษตร 4 จุด</t>
  </si>
  <si>
    <t>2.นานายสุบรรณ - นานายสงวน</t>
  </si>
  <si>
    <t>3.นานายสุบรรณ-นานายทองทศ</t>
  </si>
  <si>
    <t>4.ทางไปห้วยไร่</t>
  </si>
  <si>
    <t>ถนนเพื่อการเกษตรบ้านพ่อประ</t>
  </si>
  <si>
    <t>เพื่อให้ผู้ที่สัญจรผ่านไป-มา ได้รับ</t>
  </si>
  <si>
    <t>ประชาชนไม่น้อยกว่าร้อยละ</t>
  </si>
  <si>
    <t>70 ได้รับความสะดวกในการ</t>
  </si>
  <si>
    <t>ระยะทาง 700 เมตร</t>
  </si>
  <si>
    <t>สัญจรไป-มา</t>
  </si>
  <si>
    <t>ลงหินคลุกบ้านพ่อโฮม - นาพ่อ</t>
  </si>
  <si>
    <t>สนาน เบ้าทอง 2500 เมตร</t>
  </si>
  <si>
    <t>ซ่อมแซมถนนเพื่อการเกษตรบ้าน</t>
  </si>
  <si>
    <t>พ่อโฮม เบ้าทอง-นาพ่อสนาน</t>
  </si>
  <si>
    <t xml:space="preserve"> - รอบป่าชุมชน</t>
  </si>
  <si>
    <t>ยกระดับถนนลูกรังบ้านมอเลี้ยว-</t>
  </si>
  <si>
    <t>บ้านโนนผักหวาน ม.8</t>
  </si>
  <si>
    <t>ระยะทาง 3000 ม.</t>
  </si>
  <si>
    <t>จากสี่แยกปลัดศรี -บ้านโนนงาม</t>
  </si>
  <si>
    <t>น้อยสระแก้ว 1.5 กม.</t>
  </si>
  <si>
    <t>สามแยกโนนเมือง-โนนเปรมชัย</t>
  </si>
  <si>
    <t>สามแยกห้วยโจด</t>
  </si>
  <si>
    <t>หมู่ที่ 12</t>
  </si>
  <si>
    <t>มีการซ่อมแซมถนนเพื่อการ</t>
  </si>
  <si>
    <t>1.เส้นฝายหิน ระยะทาง 1 กม.</t>
  </si>
  <si>
    <t>เกษตร 2 สาย</t>
  </si>
  <si>
    <t>2.เส้นโนนงาม ระยะทาง 3 กม.</t>
  </si>
  <si>
    <t>ขยายไหล่ทาง นาอ่างทอง-</t>
  </si>
  <si>
    <t>เส้นทางนาอ่างทอง-ภูพระได้รับ</t>
  </si>
  <si>
    <t>ภูพระ</t>
  </si>
  <si>
    <t>การขยายไหล่</t>
  </si>
  <si>
    <t>ก่อสร้างถนนลูกรังเพื่อการเกษตร</t>
  </si>
  <si>
    <t>จากนานายสำราญ-นานางทองใส</t>
  </si>
  <si>
    <t>สามแยกภูพระ 1500 เมตร</t>
  </si>
  <si>
    <t>หมู่ที่ 14</t>
  </si>
  <si>
    <t>จากนาพ่อประมวล - ถนนเริงกรุง</t>
  </si>
  <si>
    <t>จากถนนเริงกรุง- นานายต้น 1500 ม.</t>
  </si>
  <si>
    <t>หน้าวัดป่าเทพนิมิตร - ฝายทำเล</t>
  </si>
  <si>
    <t>ก่อสร้างถนนเพื่อการเกษตร</t>
  </si>
  <si>
    <t>นาพ่อประมวล - หนองแสง</t>
  </si>
  <si>
    <t>ระยะทาง 1,500 เมตร</t>
  </si>
  <si>
    <t>ถนนลูกรังบ้านพ่อทราย คำภาศรี</t>
  </si>
  <si>
    <t xml:space="preserve"> - บ้านนารุ่งเรือง 1,500 เมตร</t>
  </si>
  <si>
    <t>ลงหินคลุกบ้านโนนผักหวานใต้</t>
  </si>
  <si>
    <t xml:space="preserve"> - บ้านต้างคำ  ระยะทาง 4 กม.</t>
  </si>
  <si>
    <t>ก่อสร้าง / ซ่อมแซมถนน คสล.</t>
  </si>
  <si>
    <t>ผู้สัญจรไปมาได้รับความ</t>
  </si>
  <si>
    <t>การคมนาคมระหว่างหมู่บ้าน</t>
  </si>
  <si>
    <t>ซ่อมแซมถนน คสล.</t>
  </si>
  <si>
    <t>มีความสะดวก</t>
  </si>
  <si>
    <t>เพื่อให้ผู้ที่สัญจรไปมาได้รับความ</t>
  </si>
  <si>
    <t>ถนน คสล.ได้รับการซ่อมแซม</t>
  </si>
  <si>
    <t>สะดวกและปลอดภัยในการสัญจร</t>
  </si>
  <si>
    <t>สะดวกยิ่งขึ้น</t>
  </si>
  <si>
    <t>2. จากสามแยกบ้านนายลุนท์ ถึง</t>
  </si>
  <si>
    <t xml:space="preserve"> -ก่อสร้างถนน คสล. จากบ้านนาย</t>
  </si>
  <si>
    <t>เพื่อให้การสัญจรไป-มา ได้รับความ</t>
  </si>
  <si>
    <t>ณรงค์ - นาแม่หมั่น พันถา</t>
  </si>
  <si>
    <t>สะดวกและได้รับความปลอดภัย</t>
  </si>
  <si>
    <t>สะดวกในการสัญจรไปมา</t>
  </si>
  <si>
    <t>กับผู้ใช้ถนน</t>
  </si>
  <si>
    <t xml:space="preserve"> - ถนน คสล.ข้างวัด -แยกห้วยไร่</t>
  </si>
  <si>
    <t>ก่อสร้างถนนลาดายาง 3 สาย</t>
  </si>
  <si>
    <t>ถึงหนองโก ระยะทาง 1,500 เมตร</t>
  </si>
  <si>
    <t>2.ก่อสร้างถนนลาดยางจุดโนนไหม</t>
  </si>
  <si>
    <t>โนนเสถียร ระยะทาง 5 กิโลเมตร</t>
  </si>
  <si>
    <t>3.โนนไหม -สิบเก้าโปร่ง 2 กม.</t>
  </si>
  <si>
    <t>โครงการขยายถนนลาดยางจุด</t>
  </si>
  <si>
    <t>หอพระพุทธถึงบ้านพ่อจันทร์ศรี</t>
  </si>
  <si>
    <t>วิเชียร</t>
  </si>
  <si>
    <t>โครงการขยายถนน คสล.ภายใน</t>
  </si>
  <si>
    <t>หมู่บ้าน (ชิดรั้ว+ร่องน้ำ)</t>
  </si>
  <si>
    <t>ก่อสร้างถนน คสล.ภายในหมู่บ้าน</t>
  </si>
  <si>
    <t>4.สายพ่อกองแจ๋ม ทุ่มหนู 80 ม.</t>
  </si>
  <si>
    <t>5. สายบ้านแม่กอง ยาว 80 ม.</t>
  </si>
  <si>
    <t>6. ซอยบ้านพ่อหมื่น ยาว 25 ม.</t>
  </si>
  <si>
    <t>โครงการเทคอนกรีตรอบ เมรุ</t>
  </si>
  <si>
    <t>เพื่อบริการประชาชนในการกำจัดสิ่ง</t>
  </si>
  <si>
    <t>ปฏิกูลภายในหมู่บ้าน</t>
  </si>
  <si>
    <t>ก่อสร้าง คสล. บ้านพ่อพรเพชร</t>
  </si>
  <si>
    <t>พันธ์ชมพู 10 เมตร</t>
  </si>
  <si>
    <t>ก่อสร้างถนน คสล. (หน้าศพด.-</t>
  </si>
  <si>
    <t>ถนนเส้นภูพระโนนผักหวาน ก้วาง</t>
  </si>
  <si>
    <t>4 ม. ยาว 500 ม.</t>
  </si>
  <si>
    <t>ซ่อมแซมถนนลาดยางทับ คสล</t>
  </si>
  <si>
    <t>ถนน คสล.ภายในหมู่บ้าน</t>
  </si>
  <si>
    <t>ภายในหมู่บ้าน</t>
  </si>
  <si>
    <t>ถนน คสล. จากบ้านนายคำปัน</t>
  </si>
  <si>
    <t>สงบเงียบ - วัดป่า 200 เมตร</t>
  </si>
  <si>
    <t xml:space="preserve"> หมู่ที่ 9</t>
  </si>
  <si>
    <t>ก่อสร้างถนน คสล.เส้นทางทิศ</t>
  </si>
  <si>
    <t>ก่อสร้างถนน คสล. 1 จุด ระยะ</t>
  </si>
  <si>
    <t>ใต้หมู่บ้าน - เส้นทางหนองทุ่ม</t>
  </si>
  <si>
    <t>ทาง 1,500 เมตร</t>
  </si>
  <si>
    <t>800 เมตร</t>
  </si>
  <si>
    <t>ซ่อมแซมถนน คสล.ภายใน</t>
  </si>
  <si>
    <t>หมู่บ้าน (ลาดยางทับคสล.)</t>
  </si>
  <si>
    <t>ก่อสร้างถนน คสล. 3x40 ม. จาก</t>
  </si>
  <si>
    <t>ถนนบ้านนางล้วน อบมาลี</t>
  </si>
  <si>
    <t>ซ่อมแซมถนนลาดยางทับคอนกรีต</t>
  </si>
  <si>
    <t>ถนนลาดยางทับ คอนกรีตภาย</t>
  </si>
  <si>
    <t>ภายในหมู่บ้านพร้อมวางท่อ</t>
  </si>
  <si>
    <t>ในหมู่บ้าน</t>
  </si>
  <si>
    <t>ก่อสร้างถนน คสล. โนนชัยศรี-</t>
  </si>
  <si>
    <t>ก่อสร้างถนน คสล.โนนชัยศรี</t>
  </si>
  <si>
    <t>ประชาชนได้รับความสะดวกใน</t>
  </si>
  <si>
    <t>โนนงาม</t>
  </si>
  <si>
    <t xml:space="preserve">สะดวกในการสัญจร </t>
  </si>
  <si>
    <t>ก่อสร้างถนน คสล.</t>
  </si>
  <si>
    <t>1.บ้านพ่อคำเสา-ศาลาประชาคม</t>
  </si>
  <si>
    <t>2 สาย ระยะทาง 1,700 เมตร</t>
  </si>
  <si>
    <t>2.บ้านนายสมควร แสนศรี-บ้าน</t>
  </si>
  <si>
    <t>นายคง วงศ์สมบัติ 1,000 เมตร</t>
  </si>
  <si>
    <t>ก่อสร้างถนน คสล.จากบ้านนาย</t>
  </si>
  <si>
    <t>สมจิตร มหารา- ศาลาประชาคม</t>
  </si>
  <si>
    <t>ก้วาง 5 ม. ยาว 80 เมตร</t>
  </si>
  <si>
    <t>ก่อสร้างถนน คสล. สายบ้านน้อย</t>
  </si>
  <si>
    <t>หมูที่ 15</t>
  </si>
  <si>
    <t>ป่ายูคา-ป้อมยาม หอประปา ระย</t>
  </si>
  <si>
    <t>ทาง 500 เมตร</t>
  </si>
  <si>
    <t>ก่อสร้าง ถนน คสล. จากประปา</t>
  </si>
  <si>
    <t>มีการก่อสร้างถนน คสล. ระยะ</t>
  </si>
  <si>
    <t>หอถังสูง - บ้านพ่อชาย คำภาศรี</t>
  </si>
  <si>
    <t>ระยะทาง500 เมตร</t>
  </si>
  <si>
    <t>มีการดำเนินการก่อสร้าง ถนน</t>
  </si>
  <si>
    <t>1.บ้านนายพุด - บ้านนายสมชาย</t>
  </si>
  <si>
    <t>คสล. 5 สาย</t>
  </si>
  <si>
    <t>2.บ้านายเสถียร-บ้านนายหนูผิน</t>
  </si>
  <si>
    <t>3.บ้านนายสุดใจ-บ้านนายทน</t>
  </si>
  <si>
    <t>4.บ้านนายบัญยัง-บ้านนายบัวผัน</t>
  </si>
  <si>
    <t>5.บ้านนายสวาท พุทไธสงค์-</t>
  </si>
  <si>
    <t>บ้านนางสุนันทา</t>
  </si>
  <si>
    <t>ก่อสร้าง/ซ่อมแซมถนนลาด</t>
  </si>
  <si>
    <t>เพื่อให้ราษฎรมีเส้นทางคมนา</t>
  </si>
  <si>
    <t>ร้อยละของประชากรที่ได้รับ</t>
  </si>
  <si>
    <t>ผู้ใช้เส้นทางได้รับความ</t>
  </si>
  <si>
    <t>ยางทับคอนกรีต</t>
  </si>
  <si>
    <t>คมที่สะดวก ปลอดภัย</t>
  </si>
  <si>
    <t>ความเดือดร้อนลดลง 70%</t>
  </si>
  <si>
    <t>ลาดยางภายในตำบล</t>
  </si>
  <si>
    <t>สะดวกไม่เสียเวลาในการเดินทาง</t>
  </si>
  <si>
    <t>ขยายถนนคอนกรีตชิดรั้วภาย</t>
  </si>
  <si>
    <t>มีการก่อสร้างถนนคอนกรีต</t>
  </si>
  <si>
    <t>ชิดรั้ว ระยะทาง 1,000 เมตร</t>
  </si>
  <si>
    <t>สะดวก และได้รับความปลอดภัย</t>
  </si>
  <si>
    <t>ในชีวิตและทรัพย์สิน</t>
  </si>
  <si>
    <t>ก่อสร้างถนนคอนกรีตรอบหมู่</t>
  </si>
  <si>
    <t>ประชาชนที่ใช้ถนนได้รับความ</t>
  </si>
  <si>
    <t xml:space="preserve">บ้าน </t>
  </si>
  <si>
    <t>จำนวน 5 สาย</t>
  </si>
  <si>
    <t>ปลอดภัย ลดการเกิดอุบัติเหตุ</t>
  </si>
  <si>
    <t>1.ซอยบ้านพ่อบุญ พุทไธสงค์</t>
  </si>
  <si>
    <t>ระยะทาง 32 เมตร</t>
  </si>
  <si>
    <t>2.ทางออกหมู่บ้าน-โนนสวรรค์</t>
  </si>
  <si>
    <t>ระยะทาง 200 เมตร</t>
  </si>
  <si>
    <t>3.ซอยบ้านนายศิริ แสงกล้า</t>
  </si>
  <si>
    <t>ระยะทาง 30 เมตร</t>
  </si>
  <si>
    <t>4.ซอยบ้านแม่หนูเกณฑ์</t>
  </si>
  <si>
    <t>5.ซอยบ้านแม่ทองสุข  โพธิ์อุดร</t>
  </si>
  <si>
    <t xml:space="preserve">ก่อสร้าง/ซ่อมแซมถนนลาดยาง </t>
  </si>
  <si>
    <t>จำนวนประชากรที่ได้รับความ</t>
  </si>
  <si>
    <t>ถนนที่ใช้ในการสัญจรมีความคง</t>
  </si>
  <si>
    <t>1.ภูพระ-นาอ่างทอง</t>
  </si>
  <si>
    <t>เดือดร้อนในการสัญจรลดลง</t>
  </si>
  <si>
    <t>ทนประชาชนที่สัญจรไปมาได้รับ</t>
  </si>
  <si>
    <t>2.ภูพระ - โนนสวรรค์</t>
  </si>
  <si>
    <t>ความปลอดภัย</t>
  </si>
  <si>
    <t>ก่อสร้างถนนลาดยางเส้นข้าง</t>
  </si>
  <si>
    <t>โรงเรียนบ้านภูพระ ระยะทาง</t>
  </si>
  <si>
    <t>ขยายไฟฟ้าแรงต่ำภายในตำ</t>
  </si>
  <si>
    <t>เพื่อให้ประชากรในเขตตำบล</t>
  </si>
  <si>
    <t>ประชากรได้รับสาธารณูปโภค</t>
  </si>
  <si>
    <t>ราษฏรมีไฟฟ้าใช้อย่างทั่วถึง</t>
  </si>
  <si>
    <t>บลโนนเมือง</t>
  </si>
  <si>
    <t>โนนเมืองมีไฟฟ้าใช้อย่างเพียงพอ</t>
  </si>
  <si>
    <t>ครบทุกครัวเรือน</t>
  </si>
  <si>
    <t>และมีสาธารณูปโภคใช้อย่างเพียง</t>
  </si>
  <si>
    <t>พอ</t>
  </si>
  <si>
    <t>เพื่อลดความเสี่ยงในการสัญจร</t>
  </si>
  <si>
    <t>ร้อยละของการเกิดอุบัติเหตุ</t>
  </si>
  <si>
    <t>ประชาชนได้รับความปลอดภัย</t>
  </si>
  <si>
    <t>อบต. /อบจ.</t>
  </si>
  <si>
    <t>ไป-มาในตอนกลางคืน</t>
  </si>
  <si>
    <t>ในตอนกลางคืนลดลง 50%</t>
  </si>
  <si>
    <t>การไฟฟ้า</t>
  </si>
  <si>
    <t>ไฟฟ้าเพื่อการเกษตร โนนเมือง-</t>
  </si>
  <si>
    <t>โนนม่วง ระยะทาง 3 กม.</t>
  </si>
  <si>
    <t>ขยายเขตไฟฟ้าเพื่อการเกษตร</t>
  </si>
  <si>
    <t>นาแม่กอง-บ้านโนนงาม</t>
  </si>
  <si>
    <t>ระยะทางรวม 3 กม.</t>
  </si>
  <si>
    <t>โครงการขยายเขตไฟฟ้าแรงต่ำ</t>
  </si>
  <si>
    <t>ซอยบ้านนางบุญเนา ฐานะ</t>
  </si>
  <si>
    <t>จัดซื้อแผงโซล่าเซลสำหรับประปา</t>
  </si>
  <si>
    <t>เพื่อลดค่าใช้จ่ายด้านพลังงานไฟฟ้า</t>
  </si>
  <si>
    <t>หมู่ที่ 2,4,6,10,11</t>
  </si>
  <si>
    <t>ประชาชนได้รับการบริการประปา</t>
  </si>
  <si>
    <t>หมู่บ้านจุดกลางบ้าน</t>
  </si>
  <si>
    <t>ในการบริการประปาประชาชน</t>
  </si>
  <si>
    <t>ลดลง 80%</t>
  </si>
  <si>
    <t>ในอัตราที่ลดลง</t>
  </si>
  <si>
    <t>ไฟฟ้าเพื่อการเกษตรโนนม่วง -</t>
  </si>
  <si>
    <t>เกษตรกรมีไฟฟ้าใช้ทั่วถึงทุก</t>
  </si>
  <si>
    <t>ประชาชนมีไฟฟ้าใช้อย่างเพียงพอ</t>
  </si>
  <si>
    <t xml:space="preserve">โนนไหม </t>
  </si>
  <si>
    <t>ขยายเขตไฟฟ้าแรงต่ำไปบ้านนาย</t>
  </si>
  <si>
    <t>ภูชิต ภูศรี(โนนม่วง-ซำเสี้ยว)</t>
  </si>
  <si>
    <t>ไฟฟ้าเพื่อการเกษตรบ้านโนนม่วง</t>
  </si>
  <si>
    <t>ถึงห้วยไร่ ระยะทาง 1,500 เมตร</t>
  </si>
  <si>
    <t>ไฟฟ้าแสงสว่าง 1 จุด บ้านพ่อ</t>
  </si>
  <si>
    <t>สุรินทร์ ไสยประเสริฐ</t>
  </si>
  <si>
    <t>ไฟฟ้าแสงสว่างข้างวัด- แยก</t>
  </si>
  <si>
    <t>ห้วยไร่</t>
  </si>
  <si>
    <t>ไฟฟ้าแสงสว่างภายในหมู่บ้าน</t>
  </si>
  <si>
    <t>10 จุด</t>
  </si>
  <si>
    <t>ขยายไฟฟ้าแรงต่ำภายในหมู่</t>
  </si>
  <si>
    <t>เพื่อเพิ่มระบบสาธารณูปโภค</t>
  </si>
  <si>
    <t>จำนวนประชาชนที่มีระบบ</t>
  </si>
  <si>
    <t>ประชาชนมีระบบสาธารณูปโภค</t>
  </si>
  <si>
    <t>บ้าน 2 จุด</t>
  </si>
  <si>
    <t>ให้มีประสิทธิภาพและเพื่อให้</t>
  </si>
  <si>
    <t>สาธารณูปโภคที่มีประสิทธิภาพ</t>
  </si>
  <si>
    <t>ที่ดีขึ้นและได้รับความสะดวกสะ</t>
  </si>
  <si>
    <t>1.บ้านนายบรรจบ - บ้าน</t>
  </si>
  <si>
    <t>ประชาชนได้รับความสะดวก</t>
  </si>
  <si>
    <t>50 ครัวเรือน</t>
  </si>
  <si>
    <t>บายมากขึ้น</t>
  </si>
  <si>
    <t>นางทองปาน</t>
  </si>
  <si>
    <t xml:space="preserve">2.บ้านนายสมหมาย กันสา - </t>
  </si>
  <si>
    <t>บ้านนายอ่าง ทวีญาต</t>
  </si>
  <si>
    <t>ขยายเขตไฟฟ้าโนนไหม-โนน</t>
  </si>
  <si>
    <t>เสถียร</t>
  </si>
  <si>
    <t>15 จุด</t>
  </si>
  <si>
    <t>ติดตั้งหม้อแปลงไฟฟ้า</t>
  </si>
  <si>
    <t>เพื่อให้ชุมชนมีไฟฟ้าใช้อย่างทั่วถึง</t>
  </si>
  <si>
    <t>จำนวนประชาชนที่ได้รับความ</t>
  </si>
  <si>
    <t>เดือกร้อนลดลง 200 ครัวเรือน</t>
  </si>
  <si>
    <t>ขยายเขตไฟฟ้าแรงต่ำ</t>
  </si>
  <si>
    <t>สายโนนศิลา-โนนม่วง</t>
  </si>
  <si>
    <t xml:space="preserve"> - สายโนนสง่า -โนนสวรรค์ 4 กม.</t>
  </si>
  <si>
    <t>การสัญจรไปมาตอนกลางคืน</t>
  </si>
  <si>
    <t xml:space="preserve"> - โนนสง่า - ภูพระ 3 กม.</t>
  </si>
  <si>
    <t>บ้านต้างคำ - โนนผักหวาน</t>
  </si>
  <si>
    <t>ย้ายเสาไฟฟ้าแรงต่ำจากบ้านพ่อ</t>
  </si>
  <si>
    <t>ศักดิ์ชัย บุญเพ็ง  นายจ่า บุญประเสริฐ</t>
  </si>
  <si>
    <t>บ้านต้างคำ-ตะเคียนทอง</t>
  </si>
  <si>
    <t>ขยายเขตไฟฟ้าแรงต่ำภายในหมู่ 6</t>
  </si>
  <si>
    <t>หมูที่ 6</t>
  </si>
  <si>
    <t>1.ซอยบ้านพ่อบุญ  เสนานิคม</t>
  </si>
  <si>
    <t>2.ซอยบ้านวุฒิชัย  มารมย์</t>
  </si>
  <si>
    <t>3. ซอยบ้านทองแจ่ม ทุ่มหนู</t>
  </si>
  <si>
    <t>ไฟฟ้าเพื่อการเกษตรนาพ่อโฮม</t>
  </si>
  <si>
    <t>ถึงนาพ่อสนาน 2,500 เมตร</t>
  </si>
  <si>
    <t>ไฟฟ้าแสงสว่างภายในชุมชน</t>
  </si>
  <si>
    <t>ขยาย 10 จุด</t>
  </si>
  <si>
    <t>สะดวกในการสัญจร และได้รับ</t>
  </si>
  <si>
    <t>ความปลอดภัยในการสัญจร</t>
  </si>
  <si>
    <t xml:space="preserve">จากบ้านพ่อนิคม -นาพ่อสม </t>
  </si>
  <si>
    <t>ศรีไพร</t>
  </si>
  <si>
    <t>ไฟฟ้าเพื่อการเกษตร รร.บ้านภูพระ</t>
  </si>
  <si>
    <t>ถึงนาแม่ค่ำ ศรีไพร</t>
  </si>
  <si>
    <t>ไฟฟ้าเพื่อการเกษตร เส้นบ้าน</t>
  </si>
  <si>
    <t>พ่อประทาย และนาแม่ไล  ชัยวงศ์</t>
  </si>
  <si>
    <t xml:space="preserve">ขยายเขตไฟฟ้าภูพระ - </t>
  </si>
  <si>
    <t>นาอ่างทอง</t>
  </si>
  <si>
    <t>ไฟฟ้าแสงสว่างจากศาลา</t>
  </si>
  <si>
    <t>ประชาคม-บ้านนางหน่อย ธิกากัน</t>
  </si>
  <si>
    <t>2 จุด</t>
  </si>
  <si>
    <t>ขยายเขตไฟฟ้าแรงต่ำจากบ้าน</t>
  </si>
  <si>
    <t>บ้านพ่อคำตัน สงบเงียบ - ข้าง</t>
  </si>
  <si>
    <t>ขยายเขตไฟฟ้าแรงต่ำโนนผัก</t>
  </si>
  <si>
    <t>หวาน-ภูพระ (เสา 4 ต้น)</t>
  </si>
  <si>
    <t>ไฟฟ้าเพื่อการเกษตรบ้านโนนผัก</t>
  </si>
  <si>
    <t>ประชาชนมีไฟฟ้าใช้ในการเกษตร</t>
  </si>
  <si>
    <t>หวาน-ตะเคียนทอง 2,000 ม.</t>
  </si>
  <si>
    <t>และมีการทำการเกษตรเพิ่มขึ้น</t>
  </si>
  <si>
    <t>ไฟฟ้าแสงสว่าง ภายในหมู่บ้าน</t>
  </si>
  <si>
    <t>สามเสาไฟฟ้า</t>
  </si>
  <si>
    <t>ขยายเขตไฟฟ้าแรงต่ำรอบหมู่บ้าน</t>
  </si>
  <si>
    <t>และเพิ่มไฟส่องสว่างทุกเสาไฟ</t>
  </si>
  <si>
    <t>ไฟฟ้าแสงสว่าง 10 จุด</t>
  </si>
  <si>
    <t>ผู้ที่ใช้รถใช้ถนนได้รับความปลอด</t>
  </si>
  <si>
    <t>ภัยในการเดินทางตอนกลางคืน</t>
  </si>
  <si>
    <t>1.สายโนนสงวน</t>
  </si>
  <si>
    <t>2. สายโนนโนนไหม</t>
  </si>
  <si>
    <t>ขยายเขตไฟฟ้าแรงต่ำภายในหมู่</t>
  </si>
  <si>
    <t>บ้าน บ้านนางชูอุดมสุข-นางสาย</t>
  </si>
  <si>
    <t>ฝน นางหนูจีน - หลวงจันทร์</t>
  </si>
  <si>
    <t>โนนชัยศรี-โนนสวรรค์ 1.5 กม.</t>
  </si>
  <si>
    <t>ขยายเขตไฟฟ้าแรงต่ำสาย</t>
  </si>
  <si>
    <t>โนนชัยศรี-โนนงาม</t>
  </si>
  <si>
    <t>ไฟฟ้าเพื่อการเกษตรโนนชัยศรี</t>
  </si>
  <si>
    <t xml:space="preserve"> - บ้านโนนงาม  3 กม.</t>
  </si>
  <si>
    <t>บ้านนาอ่างทอง -ภูพระ ระยะทาง</t>
  </si>
  <si>
    <t>2 กม.</t>
  </si>
  <si>
    <t>ไฟฟ้าแสงสว่าง</t>
  </si>
  <si>
    <t>นาอ่างทอง - ภูพระ</t>
  </si>
  <si>
    <t>ขยายเขตไฟฟ้าแรงต่ำ โนนศิลา</t>
  </si>
  <si>
    <t>ประชาชนมีไฟฟ้าใช้ในการ</t>
  </si>
  <si>
    <t xml:space="preserve"> - ห้วยไร่ ระยะทาง 1 กม.</t>
  </si>
  <si>
    <t>เกษตรและมีการทำการเกษตร</t>
  </si>
  <si>
    <t>เพิ่มขึ้น</t>
  </si>
  <si>
    <t>ขยายเขตไฟฟ้า โนนศิลาเหนือ-</t>
  </si>
  <si>
    <t>นาเลิง  ระยะทาง 4,000 เมตร</t>
  </si>
  <si>
    <t>บ้าน ระยะทาง 500 เมตร</t>
  </si>
  <si>
    <t>ขยายเขตไฟฟ้าแรงสูงจากบ้าน</t>
  </si>
  <si>
    <t>โนนผักหวานใต้- บ้านต้างคำ</t>
  </si>
  <si>
    <t xml:space="preserve">ขยายเขตไฟฟ้าบ้านนายพุฒ </t>
  </si>
  <si>
    <t>เดชชัยภูมิ-วัดป่าภูกระโจม</t>
  </si>
  <si>
    <t>ระยะทาง 1,000 เมตร</t>
  </si>
  <si>
    <t>1.เส้นบ้านแม่อุไร - พ่อสุรินทร์</t>
  </si>
  <si>
    <t>2.ชุมชนบ้านน้อยป่ายูคา</t>
  </si>
  <si>
    <t>ขยายไฟฟ้าเพื่อการเกษตรใน</t>
  </si>
  <si>
    <t>เกษตรกรมีความปลอดภัยในชีวิต</t>
  </si>
  <si>
    <t>เขตตำบลโนนเมือง</t>
  </si>
  <si>
    <t>และทรัพย์สิน</t>
  </si>
  <si>
    <t>ไฟฟ้าเพื่อการเกษตร</t>
  </si>
  <si>
    <t>มีระบบสาธารณูปโภคที่มีประ</t>
  </si>
  <si>
    <t>สายโนนม่วง-ห้วยไร่ 4,000 ม.</t>
  </si>
  <si>
    <t>สิทธิภาพ ระยะทาง 8,000 เมตร</t>
  </si>
  <si>
    <t>สายโนนม่วง-โนนงาม 4,000 ม.</t>
  </si>
  <si>
    <t>ไฟฟ้าเพื่อการเกษตร สายโนน</t>
  </si>
  <si>
    <t>ประชาชนมีคุณภาพชีวิตที่ดีขึ้น</t>
  </si>
  <si>
    <t xml:space="preserve">ไหม-โนนเสถียร ระยะทาง </t>
  </si>
  <si>
    <t>4,000 เมตร,โนนไหม-สิบเก้า</t>
  </si>
  <si>
    <t>โป่ง ระยะทาง 1,500 เมตร</t>
  </si>
  <si>
    <t>เกษตรกรมีคุณภาพชีวิตที่ดีขึ้น</t>
  </si>
  <si>
    <t>ประชาชนที่สัญจรไปมาในตอน</t>
  </si>
  <si>
    <t xml:space="preserve">สายโนนสง่า-โนนสวรรค์ </t>
  </si>
  <si>
    <t>กลางคืนได้รับความปลอดภัยมาก</t>
  </si>
  <si>
    <t>ขึ้น</t>
  </si>
  <si>
    <t>มีการขยายเขตไฟฟ้าเพื่อการ</t>
  </si>
  <si>
    <t>1.เส้นภูพระ-โนนสวรรค์</t>
  </si>
  <si>
    <t>เกษตร จำนวน 3 สาย</t>
  </si>
  <si>
    <t>2.เส้นทางภูพระ-นาอ่างทาง</t>
  </si>
  <si>
    <t>3.นาพ่อโฮม - นาพ่อสนาน</t>
  </si>
  <si>
    <t>ขยายไฟฟ้าเพื่อการเกษตร</t>
  </si>
  <si>
    <t>เกษตรกรสามารถทำการเกษตร</t>
  </si>
  <si>
    <t>นานายอ้วน จารีต-นานายโหลน</t>
  </si>
  <si>
    <t>ดวกสะบายในการทำการเกษตร</t>
  </si>
  <si>
    <t>เกษตร 1 สาย</t>
  </si>
  <si>
    <t>ได้หลายรูปแบบมากขึ้น</t>
  </si>
  <si>
    <t>1.มอเลี้ยว-ภูพระระยะ 300 เมตร</t>
  </si>
  <si>
    <t>เกษตร 2 สาย ระยะทาง 450</t>
  </si>
  <si>
    <t>2.มอเลี้ยว-ซำขอนแก่น 150 ม.</t>
  </si>
  <si>
    <t>เมตร</t>
  </si>
  <si>
    <t>1.โนนเปรมชัย-โนนงาม</t>
  </si>
  <si>
    <t>2.โนนเปรมชัย-โนนเมือง</t>
  </si>
  <si>
    <t>1.สายวัดดอนปู่ตา 400 เมตร</t>
  </si>
  <si>
    <t>2.สายทางออกโนนสงวน</t>
  </si>
  <si>
    <t>1.จากบ้านพ่ออุดร - โนนสวรรค์</t>
  </si>
  <si>
    <t>2.โนนชัยศรี - โนนงาม</t>
  </si>
  <si>
    <t>เพื่อให้ระบบสาธารณูปโภคได้มี</t>
  </si>
  <si>
    <t>มีการขยายไฟฟ้าเพื่อการเกษตร</t>
  </si>
  <si>
    <t>ความพัฒนามากขึ้น</t>
  </si>
  <si>
    <t>ระยะทาง 5,000 เมตร</t>
  </si>
  <si>
    <t>เป็นอยู่ที่ดีขึ้น</t>
  </si>
  <si>
    <t>ขยายเขตไฟฟ้าแสงสว่าง 5 จุด</t>
  </si>
  <si>
    <t>ข้างวัดศาลาประชามงคล</t>
  </si>
  <si>
    <t>สามแยกตะเคียนทอง 1 กม.</t>
  </si>
  <si>
    <t>1.นาพ่อสุวัฒน์ โคตรนาม-</t>
  </si>
  <si>
    <t>จำนวน 3 สาย</t>
  </si>
  <si>
    <t>ต้างคำ</t>
  </si>
  <si>
    <t xml:space="preserve">2.นาพ่อสุวัฒน์ โคตรนาม - </t>
  </si>
  <si>
    <t>โคกกรุงตะเคียนทอง</t>
  </si>
  <si>
    <t>3.นาพ่อใจ-นาแม่พูพ่อสำราญ</t>
  </si>
  <si>
    <t>ก่อสร้างบ้านผู้สูงอายุ/ผู้พิการ/</t>
  </si>
  <si>
    <t>เพื่อให้ผู้สูงอายุ/ผู้พิการ/ผู้ยากไร้มีที่</t>
  </si>
  <si>
    <t>จำนวนผู้สูงอายุ/ผู้พิการ/ผู้ยาก</t>
  </si>
  <si>
    <t>ผู้สูงอายุ/ผู้พิการ/ผู้ยากไร้ มีชีวิต</t>
  </si>
  <si>
    <t>ผู้ยากไร้</t>
  </si>
  <si>
    <t>อยู่อาศัยที่มั่นคงถาวร</t>
  </si>
  <si>
    <t>ไร้มีที่อยู่อาศัยที่มั่นคงถาวรทุก</t>
  </si>
  <si>
    <t>ความเป็นอยู่ที่ดีขึ้นและได้รับ</t>
  </si>
  <si>
    <t>คน</t>
  </si>
  <si>
    <t>ความปลอดภัยในชีวิตทรัพย์สิน</t>
  </si>
  <si>
    <t>เพื่อดูแลรักษาทรัพย์สินของหมู่บ้าน</t>
  </si>
  <si>
    <t>ทรัพย์สินของหมู่บ้านได้รับความ</t>
  </si>
  <si>
    <t>ชุมชนมีศาลาที่ได้มาตรฐานมั่นคง</t>
  </si>
  <si>
    <t>กระเบื้อง หมู่ที่ 6</t>
  </si>
  <si>
    <t>ให้คงอยู่</t>
  </si>
  <si>
    <t>และสามารถเก็บรักษาทรัพย์สิน</t>
  </si>
  <si>
    <t>ก่อสร้างซุ้มประตูทางเข้าหมู่</t>
  </si>
  <si>
    <t>บ้านพร้อมป้าย</t>
  </si>
  <si>
    <t>ก่อสร้าง/ปรับปรุง/ต่อเติม</t>
  </si>
  <si>
    <t>เพื่อให้มีสถานที่ในการจัดกิจกรรม</t>
  </si>
  <si>
    <t>มีสถานที่ในการจัดกิจกรรมภาย</t>
  </si>
  <si>
    <t>ชาวบ้านมีสถานที่ในการจัด</t>
  </si>
  <si>
    <t>ศาลาประชาคมภายในหมู่บ้าน</t>
  </si>
  <si>
    <t>ต่างๆภายในชุมชน</t>
  </si>
  <si>
    <t>กิจกรรมต่างๆในชุมชน</t>
  </si>
  <si>
    <t>ปรับปรุง/ก่อสร้างหอกระจาย</t>
  </si>
  <si>
    <t>เพื่อให้ประชาชนได้รับฟังข่าวสาร</t>
  </si>
  <si>
    <t>ประชาชนได้รับข่าวสารรวดเร็ว</t>
  </si>
  <si>
    <t>คนในชุมชนได้รับข้อมูลข่าวสาร</t>
  </si>
  <si>
    <t>ข่าวสารในชุมชน</t>
  </si>
  <si>
    <t>ที่รวดเร็วทันเหตุการณ์บ้านเมือง</t>
  </si>
  <si>
    <t>ทุกครัวเรือน</t>
  </si>
  <si>
    <t>ในการประชาสัมพันธ์เสียงดัง</t>
  </si>
  <si>
    <t>ฟังชัดได้ยินอย่างทั่วถึง</t>
  </si>
  <si>
    <t>ก่อสร้างรั้วล้อมรอบศาลา</t>
  </si>
  <si>
    <t>เพื่อใช้ในการจัดเก็บวัสดุอุปกรณ์</t>
  </si>
  <si>
    <t>หมู่บ้านมีที่จัดเก็บวัสดุอุปกรณ์ที่</t>
  </si>
  <si>
    <t>ประชาคม</t>
  </si>
  <si>
    <t>ของหมู่บ้าน</t>
  </si>
  <si>
    <t>คงทนถาวร</t>
  </si>
  <si>
    <t>ปรับปรุงภูมิทัศน์รอบสระประมง</t>
  </si>
  <si>
    <t>เพื่อใช้พื้นที่สาธารณะในการบริการ</t>
  </si>
  <si>
    <t>ประชาชนในชุมชนมีคุณภาพชีวิต</t>
  </si>
  <si>
    <t>หมู่บ้าน</t>
  </si>
  <si>
    <t>ประชาชน</t>
  </si>
  <si>
    <t>ที่ดีขึ้น</t>
  </si>
  <si>
    <t>ก่อสร้างซ่อมแซมศาลาประชาคม</t>
  </si>
  <si>
    <t>หมู่ที่ 5,10</t>
  </si>
  <si>
    <t>ปรับปรุง/ต่อเติม ศูนย์ OTOP</t>
  </si>
  <si>
    <t>เพื่อให้เป็นศูนย์จำหน่ายสินค้าที่ได้</t>
  </si>
  <si>
    <t>มีศูนย์จำหน่ายสินค้าที่ได้</t>
  </si>
  <si>
    <t>ชุมชนมีศูนย์ OTOP ที่ได้มาตร</t>
  </si>
  <si>
    <t>มาตรฐาน มั่นคงถาวร</t>
  </si>
  <si>
    <t>ฐาน</t>
  </si>
  <si>
    <t>ก่อสร้างกำแพงรอบศาลา SML.</t>
  </si>
  <si>
    <t>ชุมชน</t>
  </si>
  <si>
    <t>ก่อสร้างศูนย์พัฒนาเด็กเล็กใหม่</t>
  </si>
  <si>
    <t>เพื่อให้ชุมชนมีความพัฒนามากขึ้น</t>
  </si>
  <si>
    <t>ชุมชนได้รับความพัฒนามากขึ้น</t>
  </si>
  <si>
    <t>เด็กๆได้รับการพัฒนาที่ดีขึ้น</t>
  </si>
  <si>
    <t>(ทางออกบ้านโนนม่วง)</t>
  </si>
  <si>
    <t>ก่อสร้างสนามกีฬาแบบมาตร</t>
  </si>
  <si>
    <t>เพื่อให้ประชาชนได้หันมาออกกำลัง</t>
  </si>
  <si>
    <t>ประชาชนมีการออกกำลังกาย</t>
  </si>
  <si>
    <t>ฐานภายในตำบล</t>
  </si>
  <si>
    <t xml:space="preserve">กายมากขึ้น </t>
  </si>
  <si>
    <t>เสพติด</t>
  </si>
  <si>
    <t>ก่อสร้างป้อมยาม อป.พร.ประ</t>
  </si>
  <si>
    <t>เพื่อให้หมู่บ้านมีป้อมยามที่คงทน</t>
  </si>
  <si>
    <t>มีการก่อสร้างป้อมยามที่ได้</t>
  </si>
  <si>
    <t>หมู่บ้านมีป้อมยามที่ได้มาตรฐาน</t>
  </si>
  <si>
    <t>จำหมู่บ้าน</t>
  </si>
  <si>
    <t>ถาวร</t>
  </si>
  <si>
    <t>ก่อสร้างฐานจุดบั้งไฟถาวร</t>
  </si>
  <si>
    <t>เพื่อใช้ในการจัดบุญประเพณีบุญ</t>
  </si>
  <si>
    <t>มีการจัดกิจกรรมบุญบั้งไฟของ</t>
  </si>
  <si>
    <t>หมู่บ้านมีฐานจุดบั้งไฟที่ได้</t>
  </si>
  <si>
    <t>บั้งไฟของหมู่บ้าน</t>
  </si>
  <si>
    <t>ถมที่สาธารณะข้าง ศพด.</t>
  </si>
  <si>
    <t>เพื่อให้ศูนย์พัฒนาเด็กเล็กมีพื้นที่</t>
  </si>
  <si>
    <t>ศพด.มีพื้นที่ใช้สอยเพิ่มขึ้น</t>
  </si>
  <si>
    <t>เด็กๆมีพื้นที่วิ่งเล่นเพิ่มมากขึ้น</t>
  </si>
  <si>
    <t>กว้างมากขึ้น</t>
  </si>
  <si>
    <t>ก่อสร้างถนนกั้นไฟป่า รอบป่า</t>
  </si>
  <si>
    <t>เพื่อป้องกันไฟป่าไม่ให้ไหม้ลุกลาม</t>
  </si>
  <si>
    <t>ร้อยละของไฟป่าไหม้ลุกลาม</t>
  </si>
  <si>
    <t>ป้องกันไฟป่าให้ไหม้ลุกลาม</t>
  </si>
  <si>
    <t>ชุมชน ป่าบะโมก</t>
  </si>
  <si>
    <t>ใช้ชุมชนป่าบะโมก</t>
  </si>
  <si>
    <t>ลดลง 50%</t>
  </si>
  <si>
    <t>3.2 ส่งเสริมและสนับสนุนการจัดการศึกษา</t>
  </si>
  <si>
    <t>เสริมสร้างศักยภาพบุคลากร</t>
  </si>
  <si>
    <t>สนับสนุนทุนการศึกษาแก่</t>
  </si>
  <si>
    <t>ศพด.ภายในตำบล</t>
  </si>
  <si>
    <t>บุคลากรมีทักษะในการสอน</t>
  </si>
  <si>
    <t>มีทักษะที่มีประสิทธิภาพใน</t>
  </si>
  <si>
    <t>ผู้ดูแลเด็ก</t>
  </si>
  <si>
    <t>บุคลากรผู้ดูแลเด็กเพื่อเพิ่ม</t>
  </si>
  <si>
    <t>เพิ่มขึ้นและนำมาปรับใช้ใน</t>
  </si>
  <si>
    <t>การสอนและเข้าใจพัฒนาการ</t>
  </si>
  <si>
    <t>ทักษะในการสอน</t>
  </si>
  <si>
    <t>การสอนเด็กปฐมวัย</t>
  </si>
  <si>
    <t>เด็กปฐมวัย</t>
  </si>
  <si>
    <t>ส่งเสริมสนับสนุนกิจกรรม</t>
  </si>
  <si>
    <t>เพื่อสนับสนุนกิจกรรมของศูนย์</t>
  </si>
  <si>
    <t>มีการสนับสนุนกิจกรรม ศพด.</t>
  </si>
  <si>
    <t>กิจกรรมที่เข้าร่วมบรรลุตามเป้า</t>
  </si>
  <si>
    <t>ศูนย์พัฒนาเด็กเล็กเพื่อส่งเสริม</t>
  </si>
  <si>
    <t>พัฒนาเด็กเล็กในด้านการศึกษา</t>
  </si>
  <si>
    <t>ในด้านต่างๆเพิ่มขึ้น</t>
  </si>
  <si>
    <t>หมายที่ตั้งไว้</t>
  </si>
  <si>
    <t>การศึกษา</t>
  </si>
  <si>
    <t>สนับสนุนสื่อการเรียน</t>
  </si>
  <si>
    <t>เพื่อให้มีวัสดุอุปกรณ์ในการ</t>
  </si>
  <si>
    <t>เด็กๆมีอุปกรณ์ประกอบการ</t>
  </si>
  <si>
    <t>เด็กเล็กมีสื่อการเรียนการสอน</t>
  </si>
  <si>
    <t>การสอนอุปกรณ์เครื่องใช้</t>
  </si>
  <si>
    <t>เรียนประกอบการเรียนตาม</t>
  </si>
  <si>
    <t>เรียนเพิ่มขึ้น</t>
  </si>
  <si>
    <t>ตามพัฒนาการของเด็กและอุปกรณ์</t>
  </si>
  <si>
    <t>เด็กเล็ก/โต๊ะเก้าอี้สำหรับเด็ก</t>
  </si>
  <si>
    <t>พัฒนาการเด็ก</t>
  </si>
  <si>
    <t>เครื่องใช้ถูกสุขลักษณะ</t>
  </si>
  <si>
    <t>จัดซื้อกล้อง CCTV ศพด.</t>
  </si>
  <si>
    <t>เพื่อตรวจสอบความปลอดภัย</t>
  </si>
  <si>
    <t>ศพด.เพิ่มความปลอดภัยในชีวิต</t>
  </si>
  <si>
    <t>ในชีวิตและทรัพย์สินของ ศพด.</t>
  </si>
  <si>
    <t>จัดซื้อเครื่องปรับอากาศภายใน</t>
  </si>
  <si>
    <t>เพื่อให้เด็กมีพัฒนาการที่ดี มีสุขภาพ</t>
  </si>
  <si>
    <t>เด็กมีพัฒนาการที่สมวัย</t>
  </si>
  <si>
    <t>ศพด.</t>
  </si>
  <si>
    <t>จิตและสุขภาพร่างกายที่แข็งแรง</t>
  </si>
  <si>
    <t>ต่อเติมปรับปรุงอาคารสถานที่ปรับ</t>
  </si>
  <si>
    <t>เพื่อให้มีอาคารเรียนและสนาม</t>
  </si>
  <si>
    <t>ศพด.มีอาคารเรียนและสนามที่</t>
  </si>
  <si>
    <t>มีอาคารและสนามเด็กเล่นให้กับ</t>
  </si>
  <si>
    <t>ปรุงภูมิทัศน์ภายใน ศพด.</t>
  </si>
  <si>
    <t>เด็กเล่นที่ได้มาตรฐาน</t>
  </si>
  <si>
    <t>ได้มาตรฐาน</t>
  </si>
  <si>
    <t>เด็กที่มีมาตรฐาน</t>
  </si>
  <si>
    <t>จัดกิจกรรมในวันสำคัญ</t>
  </si>
  <si>
    <t>เพื่อให้ชุมชนได้มีส่วนร่วมกับ</t>
  </si>
  <si>
    <t>มีกิจกรรมร่วมกับเด็กปฐมวัย</t>
  </si>
  <si>
    <t>เด็กมีคุณภาพชีวิตที่ดีชุมชนให้</t>
  </si>
  <si>
    <t>เพื่อให้ชุมชนมีส่วนร่วมใน</t>
  </si>
  <si>
    <t>ศพด.(เด็กก่อนวัยเรียน)</t>
  </si>
  <si>
    <t>ความสำคัญต่อเด็ก,เด็กได้รับการ</t>
  </si>
  <si>
    <t>กิจกรรม เช่นวันเด็ก ฯลฯ</t>
  </si>
  <si>
    <t>ดูแลเอาใจใส่ สร้างความอบอุ่น</t>
  </si>
  <si>
    <t>ตรวจสุขภาพเด็กและให้</t>
  </si>
  <si>
    <t>เพื่อให้เด็กก่อนวัยเรียนได้มี</t>
  </si>
  <si>
    <t>เด็กมีสุขภาพที่สมบูรณ์แข็งแรง</t>
  </si>
  <si>
    <t>เด็กๆมีสุขภาพที่สมบูรณ์แข็งแรง</t>
  </si>
  <si>
    <t>บริการเด็กภายใน ศพด.</t>
  </si>
  <si>
    <t>สุขภาพที่สมบูรณ์แข็งแรง</t>
  </si>
  <si>
    <t>จัดซื้ออาหารเสริม(นม)ให้เด็ก</t>
  </si>
  <si>
    <t>เด็กๆ ได้รับการบริโภคนมที่</t>
  </si>
  <si>
    <t>เด็กๆได้รับอาหารเสริม(นม)ไว้ดื่ม</t>
  </si>
  <si>
    <t>นักเรียนและเด็กก่อนวัย</t>
  </si>
  <si>
    <t>(นม) บริโภค</t>
  </si>
  <si>
    <t>และ ร.ร.ในเขตตำบล</t>
  </si>
  <si>
    <t xml:space="preserve">อย่างทั่วถึง </t>
  </si>
  <si>
    <t>อุดหนุนอาหารกลางวัน</t>
  </si>
  <si>
    <t>เพื่อให้เด็กๆได้มี</t>
  </si>
  <si>
    <t>เด็กๆมีอาหารกลางวันที่เพียง</t>
  </si>
  <si>
    <t>เด็กก่อนวัยเรียนมี</t>
  </si>
  <si>
    <t>อาหารกลางวันไว้บริโภค</t>
  </si>
  <si>
    <t>พอต่อความต้องการ</t>
  </si>
  <si>
    <t>อาหารกลางวันอุปโภคบริโภค</t>
  </si>
  <si>
    <t>จัดหาสื่อการเรียนการ</t>
  </si>
  <si>
    <t>เพื่อให้เด็กนักเรียนได้มีอุปกรณ์</t>
  </si>
  <si>
    <t>เด็กได้รับอุปกรณืการเรียนที่</t>
  </si>
  <si>
    <t>เด็กได้มีอุปกรณ์การเรียนที่มีคุณ</t>
  </si>
  <si>
    <t>สอนตามหลักสูตรพื้นฐาน</t>
  </si>
  <si>
    <t>การเรียนที่ได้มาตรฐานตาม</t>
  </si>
  <si>
    <t>ได้มาตรฐานตามระเบียบกระ</t>
  </si>
  <si>
    <t>ภาพได้มาตรฐานไว้ใช้ในการ</t>
  </si>
  <si>
    <t>ระเบียบกระทรวงศึกษาธิการ</t>
  </si>
  <si>
    <t>ทรวงศึกษาธิการ</t>
  </si>
  <si>
    <t>ฝึกอบรมเสริมความรู้ด้านอาชีพ</t>
  </si>
  <si>
    <t>เพื่อเด็กนักเรียนมีความรู้ใน</t>
  </si>
  <si>
    <t>เด็กนักเรียนภายใน</t>
  </si>
  <si>
    <t>เด็กได้รับการฝึกอบรมในด้าน</t>
  </si>
  <si>
    <t>เด็กได้มีวิชาชีพติดตัวเพื่อไว้</t>
  </si>
  <si>
    <t>ให้แก่นักเรียนช่วงปิดเรียน</t>
  </si>
  <si>
    <t>ด้านอาชีพเพิ่มขึ้น</t>
  </si>
  <si>
    <t>อาชีพเพิ่มขึ้น</t>
  </si>
  <si>
    <t>ประกอบอาชีพ</t>
  </si>
  <si>
    <t>สนับสนุนทุนการศึกษา</t>
  </si>
  <si>
    <t>เพื่อมอบทุนการศึกษาให้แก่</t>
  </si>
  <si>
    <t>ร.ร.ในเขตบริการ</t>
  </si>
  <si>
    <t>เด็กยากจนได้รับการช่วยเหลือ</t>
  </si>
  <si>
    <t>นักเรียนที่เรียนดีมีทุนศึกษาใน</t>
  </si>
  <si>
    <t>เด็กนักเรียนที่เรียนดีแต่ยากจน</t>
  </si>
  <si>
    <t>ต.โนนเมือง</t>
  </si>
  <si>
    <t>ด้านทุนการศึกษา</t>
  </si>
  <si>
    <t>การศึกษาต่อ</t>
  </si>
  <si>
    <t>ส่งเสริมสนับสนุนกีฬา</t>
  </si>
  <si>
    <t>เพื่อสร้างความสามัคคีและ</t>
  </si>
  <si>
    <t>มีกิจกรรมสร้างเสริมสุขภาพใน</t>
  </si>
  <si>
    <t>นักเรียนมีความสามัคคีกันและมี</t>
  </si>
  <si>
    <t>ภายในโรงเรียนและ</t>
  </si>
  <si>
    <t>สร้างเสริมสุขภาพ</t>
  </si>
  <si>
    <t>โรงเรียน</t>
  </si>
  <si>
    <t>สุขภาพที่แข็งแรง</t>
  </si>
  <si>
    <t>ระหว่างโรงเรียน</t>
  </si>
  <si>
    <t>ฝึกอบรมเสริมความรู้ด้าน</t>
  </si>
  <si>
    <t>เพื่อให้นักเรียนนักศึกษามี</t>
  </si>
  <si>
    <t>นักศึกษามีทักษะด้านอาชีพ</t>
  </si>
  <si>
    <t>นักเรียนนักศึกษามีพัฒนาการด้าน</t>
  </si>
  <si>
    <t>อาชีพให้แก่นักเรียน</t>
  </si>
  <si>
    <t>ทักษะในด้านอาชีพ</t>
  </si>
  <si>
    <t>สามารถนำไปประกอบอาชีพ</t>
  </si>
  <si>
    <t>อาชีพหลากหลายด้านเพื่อนำไป</t>
  </si>
  <si>
    <t>นักศึกษา</t>
  </si>
  <si>
    <t>เพื่อเป็นรายได้เสริม</t>
  </si>
  <si>
    <t>ประกอบวิชาชีพได้</t>
  </si>
  <si>
    <t>โครงการทัศนศึกษาดูงานเพื่อ</t>
  </si>
  <si>
    <t>เพื่อให้บุคลากรได้รับความรู้และ</t>
  </si>
  <si>
    <t>ผดด.ในตำบล</t>
  </si>
  <si>
    <t>บุคลากรได้รับความรู้และนำไป</t>
  </si>
  <si>
    <t>บุคลากรมีความรู้และประสบการณ์</t>
  </si>
  <si>
    <t>เพิ่มประสิทธิภาพในการสอน</t>
  </si>
  <si>
    <t>ประสบการณ์จากการศึกษาดูงาน</t>
  </si>
  <si>
    <t>ใช้ในการเรียนการสอน</t>
  </si>
  <si>
    <t>ใหม่ๆนำมาปรับใช้ในการพัฒนา</t>
  </si>
  <si>
    <t>ศูนย์ฯ</t>
  </si>
  <si>
    <t>จัดอบรมการพัฒนา (IQ-EQ)</t>
  </si>
  <si>
    <t>สนับสนุนงบประมาณการฝึกอบ</t>
  </si>
  <si>
    <t>มีการสนับสนุนงบประมาณใน</t>
  </si>
  <si>
    <t>บุคลากรมีทักษะความสามารถใน</t>
  </si>
  <si>
    <t>รมบุคลากร</t>
  </si>
  <si>
    <t>การฝึกอบรมบุคลากร</t>
  </si>
  <si>
    <t>การพัฒนาผู้เรียน</t>
  </si>
  <si>
    <t>จัดซื้อเครื่องเล่นสนาม</t>
  </si>
  <si>
    <t>เด็กๆได้มีเครื่องเพื่อความสนุก</t>
  </si>
  <si>
    <t>มีเครื่องเล่นสนามใน ศพด.</t>
  </si>
  <si>
    <t>เด็กๆร่าเริงและส่งเสริมพัฒนาการ</t>
  </si>
  <si>
    <t>สนานและเป็นการส่งเสริม</t>
  </si>
  <si>
    <t>ทุกศูนย์</t>
  </si>
  <si>
    <t>ได้เร็วขึ้น</t>
  </si>
  <si>
    <t>พัฒนาการของเด็ก</t>
  </si>
  <si>
    <t>โครงการเยาวชนไทยห่างไกล</t>
  </si>
  <si>
    <t>1.เพื่อให้เยาวชนในสถานศึกษาตระ</t>
  </si>
  <si>
    <t>ร.ร.บ้านภูพระ</t>
  </si>
  <si>
    <t>ร้อยละของการแพร่ระบาดของ</t>
  </si>
  <si>
    <t>1.เยาวชนในหมู่บ้านมีภูมิคุ้มกัน</t>
  </si>
  <si>
    <t>ยาเสพติด</t>
  </si>
  <si>
    <t>หนักถึงพิษภัยของเยาเสพติด</t>
  </si>
  <si>
    <t>โนนผักหวาน</t>
  </si>
  <si>
    <t>ยาเสพติดลดลง 70%</t>
  </si>
  <si>
    <t>และต่อต้านยาเสพติด</t>
  </si>
  <si>
    <t>2.เพื่อให้เยาวชนได้มีการจัดกิจกรรม</t>
  </si>
  <si>
    <t>2.โรงเรียนบ้านภูพระโนนผัก</t>
  </si>
  <si>
    <t>เฝ้าระวังการแพร่ระบาดของยาเสพ</t>
  </si>
  <si>
    <t>หวานเป็นโรงเรียนสีขาว</t>
  </si>
  <si>
    <t>ติดในสถานศึกษา</t>
  </si>
  <si>
    <t>3.ชุมชนบ้านภูพระ บ้านโนนผัก</t>
  </si>
  <si>
    <t>3.เพื่อเสริมสร้างเครือข่ายป้องกัน</t>
  </si>
  <si>
    <t>หวานและบ้านมอเลี้ยวเป็นชุมชน</t>
  </si>
  <si>
    <t>การแพร่ระบาดของยาเสพติด</t>
  </si>
  <si>
    <t>ปลอดยาเสพติด</t>
  </si>
  <si>
    <t>โครงการเด็กวัยใสใส่ใจสุขภาพ</t>
  </si>
  <si>
    <t>1.เพื่อให้เด็กและเยาวชนในโรงเรียน</t>
  </si>
  <si>
    <t>เด็กและเยาวชนในตำบลมี</t>
  </si>
  <si>
    <t>1.เด็กและเยาวชนในโรงเรียนและ</t>
  </si>
  <si>
    <t>และชุมชนออกกำลังกาย เป็นประจำ</t>
  </si>
  <si>
    <t>สุขภาพร่างกายที่แข็งแรงทุก</t>
  </si>
  <si>
    <t>ชุมชนมีสุขภาพแข็งแรงทั้งร่างกาย</t>
  </si>
  <si>
    <t>สม่ำเสมอ</t>
  </si>
  <si>
    <t>และจิตใจ</t>
  </si>
  <si>
    <t>2.เพื่อจัดการแข่งขันกีฬาสำหรับ</t>
  </si>
  <si>
    <t>2.โรงเรียนและชุมชนมีทีมนัก</t>
  </si>
  <si>
    <t>เยาวชนทั้งในและนอกโรงเรียน</t>
  </si>
  <si>
    <t>กีฬาเข้าร่วมแข่งขันในระดับที่สูง</t>
  </si>
  <si>
    <t>โครงการฝึกอาชีพระยะสั้น</t>
  </si>
  <si>
    <t>1.เพื่อให้นักเรียนชั้น ม.2-ม.3 และ</t>
  </si>
  <si>
    <t>เด็กที่ไม่ได้ศึกษาต่อมาอาชีพ</t>
  </si>
  <si>
    <t>สำหรับนักเรียนและเยาวชนที่</t>
  </si>
  <si>
    <t>เยาวชนที่ออกนอกระบบโรงเรียน</t>
  </si>
  <si>
    <t>ประกอบในการเลี้ยงชีพ</t>
  </si>
  <si>
    <t>ชุมชนมีรายได้ระหว่างเรียนและ</t>
  </si>
  <si>
    <t>ด้อยโอกาส (การทำอิฐประสาน</t>
  </si>
  <si>
    <t>(กลุ่มเด็กนักเรียนที่ออกกลางคัน)</t>
  </si>
  <si>
    <t>เป็นการสร้างอาชีพหลังจบการ</t>
  </si>
  <si>
    <t>การซ่อมเครื่องยนต์เล็ก และ</t>
  </si>
  <si>
    <t>มีอาชีพ มีรายได้ตามศักยภาพของ</t>
  </si>
  <si>
    <t>ศึกษาภาคบังคับ</t>
  </si>
  <si>
    <t>ช่างไฟฟ้าในบ้าน)</t>
  </si>
  <si>
    <t>ตนเอง</t>
  </si>
  <si>
    <t>2.ลดจำนวนนักเรียนที่ออกกลาง</t>
  </si>
  <si>
    <t>คันเนื่องจากไม่มีทุนในการศึกษา</t>
  </si>
  <si>
    <t>ก่อสร้างหลังคาคลุมสนามเด็ก</t>
  </si>
  <si>
    <t>เพื่อให้สนามเด็กเล่นได้มีหลังคา</t>
  </si>
  <si>
    <t>เด็กก่อนวัยเรียนมีสถานที่</t>
  </si>
  <si>
    <t>มีอาคารและสนามเด็กเล่นที่มั่นคง</t>
  </si>
  <si>
    <t>เล่น</t>
  </si>
  <si>
    <t>กันแดดและฝน</t>
  </si>
  <si>
    <t>โนนเปรมชัย</t>
  </si>
  <si>
    <t>บังแดดและลมฝนในสนาม</t>
  </si>
  <si>
    <t>เด็กเล่น</t>
  </si>
  <si>
    <t>ร่องระบายน้ำหน้า ศพด.</t>
  </si>
  <si>
    <t>เพื่อป้องกันแหล่งเพาะพันธ์เชื้อโรค</t>
  </si>
  <si>
    <t>ศูนย์พัฒนาเด็กเล็กที่ปลอดจาก</t>
  </si>
  <si>
    <t>ศพด.โนนเปรมชัย เป็นศูนย์ที่</t>
  </si>
  <si>
    <t>บริเวณ ศพด.โนนเปรมชัย</t>
  </si>
  <si>
    <t>มลพิษ</t>
  </si>
  <si>
    <t>สะอาดปลอดจากมลภาวะ</t>
  </si>
  <si>
    <t>โครงการปรับโครงสร้างศูนย์</t>
  </si>
  <si>
    <t>เพื่อต่อเติมปรับปรุงอาคารเรียนให้</t>
  </si>
  <si>
    <t>อาคารเรียนมีความมั่นคงแข็งแรง</t>
  </si>
  <si>
    <t>พัฒนาเด็กเล็กบ้านโนนเปรมชัย</t>
  </si>
  <si>
    <t>ได้มาตรฐานและมีความปลอดภัย</t>
  </si>
  <si>
    <t>เพียงพอในการใช้สอย</t>
  </si>
  <si>
    <t>ต่อเด็กนักเรียน</t>
  </si>
  <si>
    <t>โครงการต่อเติมปรับปรุง</t>
  </si>
  <si>
    <t>อาคารเรียน</t>
  </si>
  <si>
    <t>วัดสามัคคีธรรม</t>
  </si>
  <si>
    <t>โครงการจัดอบรมผู้ปกครอง</t>
  </si>
  <si>
    <t>เพื่อให้ผู้ปกครองได้มีส่วนร่วมใน</t>
  </si>
  <si>
    <t>มีการจัดกิจกรรมร่วมระหว่าง</t>
  </si>
  <si>
    <t>ได้สื่อที่หลากหลายมาใช้ในการ</t>
  </si>
  <si>
    <t>ในการทำสื่อท้องถิ่นสำหรับเด็ก</t>
  </si>
  <si>
    <t>การจัดหาสื่อสำหรับเด็ก</t>
  </si>
  <si>
    <t>ผู้ปกครองและเด็ก</t>
  </si>
  <si>
    <t>จัดประสบการณ์ให้กับเด็ก</t>
  </si>
  <si>
    <t>โครงการก่อสร้างห้องน้ำสำ</t>
  </si>
  <si>
    <t>เพื่อจัดทำห้องน้ำสำหรับเด็ก</t>
  </si>
  <si>
    <t>มีการก่อสร้างห้องน้ำสำหรับ</t>
  </si>
  <si>
    <t>เด็กมีห้องน้ำที่เหมาะสำหรับเด็ก</t>
  </si>
  <si>
    <t>หรับเด็ก</t>
  </si>
  <si>
    <t>เด็ก</t>
  </si>
  <si>
    <t>และเพียงพอ</t>
  </si>
  <si>
    <t>จัดซื้อถังบรรจุน้ำขนาดใหญ่สำ</t>
  </si>
  <si>
    <t>เพื่อรองรับน้ำอุปโภคบริโภคสำหรับ</t>
  </si>
  <si>
    <t>ถังน้ำดื่มขนาดใหญ่รองรับ</t>
  </si>
  <si>
    <t>เด็กมีน้ำสำหรับอุปโภคบริโภค</t>
  </si>
  <si>
    <t>หรับ ศพด.</t>
  </si>
  <si>
    <t>น้ำเพื่ออุปโภคบริโภค</t>
  </si>
  <si>
    <t>ที่สะอาดปลอดภัย</t>
  </si>
  <si>
    <t>โครงการอบรมป้องกันอัคคีภัย</t>
  </si>
  <si>
    <t>เพื่อให้เด็กก่อนวัยเรียนมีความปลอด</t>
  </si>
  <si>
    <t>เด็กทุกคนมีสุขภาพร่างกายแข็ง</t>
  </si>
  <si>
    <t>ในศูนย์พัฒนาเด็กเล็ก</t>
  </si>
  <si>
    <t>ภัยในชีวิตและทรัพย์สิน</t>
  </si>
  <si>
    <t>วัดอัมพวนาราม</t>
  </si>
  <si>
    <t>แรงมีสุขภาพจิตดี</t>
  </si>
  <si>
    <t>จัดซื้อเครื่องเล่นสนาม เช่นชิงช้า</t>
  </si>
  <si>
    <t>เพื่อให้ ศพด.ภายในตำบลโนนเมือง</t>
  </si>
  <si>
    <t>ศพด.ภายในตำบลโนนเมืองมี</t>
  </si>
  <si>
    <t>ม้าโยกฯลฯ</t>
  </si>
  <si>
    <t>มีเครื่องเล่นสนามที่ได้มาตรฐาน</t>
  </si>
  <si>
    <t>เครื่องเล่นสนามที่ทันสมัยและ</t>
  </si>
  <si>
    <t>ปรับปรุงภูมิทัศน์ เททรายรอบ</t>
  </si>
  <si>
    <t>เพื่อให้ศูนย์อัมพวนารามมีอาคาร</t>
  </si>
  <si>
    <t>ศพด.มีอาคารที่มั่นคงปลอดภัย</t>
  </si>
  <si>
    <t>ศพด.ที่มีความปลอดภัยในชีวิต</t>
  </si>
  <si>
    <t>อาคาร/ทำหลังคาทางเดิน</t>
  </si>
  <si>
    <t>ที่มั่นคงถาวร ปลอดภัย</t>
  </si>
  <si>
    <t>โครงการปรับปรุงซ่อมแซม</t>
  </si>
  <si>
    <t>เพื่อให้ ศพด.มีสภาพอาคารที่มั่นคง</t>
  </si>
  <si>
    <t>ศพด.มีอาคารที่มั่นคงถาวร</t>
  </si>
  <si>
    <t>ศพด.มีสภาพอาคารมั่นคงปลอด</t>
  </si>
  <si>
    <t>ศูนย์พัฒนาเด็กเล็ก,ห้องน้ำ,</t>
  </si>
  <si>
    <t>ปลอดภัยได้มาตรฐาน</t>
  </si>
  <si>
    <t>ภัยได้มาตรฐาน</t>
  </si>
  <si>
    <t>ห้องครัว</t>
  </si>
  <si>
    <t>โครงการก่อสร้างศูนย์พัฒนา</t>
  </si>
  <si>
    <t>เพื่อก่อสร้างอาคารเรียนหลังใหม่</t>
  </si>
  <si>
    <t>มีการก่อสร้าง ศพด.หลังใหม่</t>
  </si>
  <si>
    <t>มีอาคารเรียนได้มาตรฐาน มั่นคง</t>
  </si>
  <si>
    <t>เด็กเล็ก</t>
  </si>
  <si>
    <t>ที่ได้มาตรฐาน</t>
  </si>
  <si>
    <t>ในตำบล</t>
  </si>
  <si>
    <t>ก่อสร้างอ่างล้างหน้า+แปรงฟัน</t>
  </si>
  <si>
    <t>เด็กได้มีพัฒนาการด้านการแปรงฟัน</t>
  </si>
  <si>
    <t>ศพด.ภูพระ</t>
  </si>
  <si>
    <t>เด็กมีพัฒนาการด้านร่างกาย</t>
  </si>
  <si>
    <t>มีสถานที่แปรงฟันสำหรับเด็กก่อน</t>
  </si>
  <si>
    <t>สำหรับเด็ก กว้าง 60 ซม.ยาว 5 ม.</t>
  </si>
  <si>
    <t>การดูแลรักษาฟันได้ถูกวิธี</t>
  </si>
  <si>
    <t>ที่ดี</t>
  </si>
  <si>
    <t>วัยเรียน</t>
  </si>
  <si>
    <t>จัดทำป้าย ศพด.ที่ได้มาตรฐาน</t>
  </si>
  <si>
    <t>เพื่อให้ ศพด. มีป้ายที่ทำการที่มั่นคง</t>
  </si>
  <si>
    <t>ชุมชนบ้านภูพระได้รับการบริการ</t>
  </si>
  <si>
    <t>จากศูนย์พัฒนาเด็กเล็ก</t>
  </si>
  <si>
    <t>โครงการต่อเติม/จัดทำ/ปรับ</t>
  </si>
  <si>
    <t>เพื่อต่อเติมบริเวณด้านข้างอาคาร</t>
  </si>
  <si>
    <t>มีการต่อเติมอาคาร ศพด.</t>
  </si>
  <si>
    <t>เด็กมีพื้นที่ในการประกอบกิจ</t>
  </si>
  <si>
    <t>ปรุงอาคารเรียนและอาคาร</t>
  </si>
  <si>
    <t>เพื่อปูพื้นกระเบื้องด้านข้างอาคาร</t>
  </si>
  <si>
    <t>บ้านภูพระ</t>
  </si>
  <si>
    <t>กรรมเพิ่มมากขึ้น</t>
  </si>
  <si>
    <t>ประกอบการ/รั้วศพด./ห้องน้ำ</t>
  </si>
  <si>
    <t>อบรมคุณธรรมจริยธรรม</t>
  </si>
  <si>
    <t>เพื่อเพิ่มคุณธรรมจริยธรรมให้กับ</t>
  </si>
  <si>
    <t>ร.ร.ตำบลโนนเมือง</t>
  </si>
  <si>
    <t>นักเรียนได้รับการปลูกฝัง</t>
  </si>
  <si>
    <t>นักเรียนจะได้เป็นคนมีคุณธรรม</t>
  </si>
  <si>
    <t>นักเรียน</t>
  </si>
  <si>
    <t>และ รร.โนนไหมฯ</t>
  </si>
  <si>
    <t>คุณธรรมจริยธรรมที่ดี</t>
  </si>
  <si>
    <t>จริยธรรมมากขึ้น</t>
  </si>
  <si>
    <t>โครงการสันติภาพศึกษา</t>
  </si>
  <si>
    <t>1.เพื่อให้เยาวชนเกิดความสามัคคี</t>
  </si>
  <si>
    <t>เยาวชนในตำบลมีความ</t>
  </si>
  <si>
    <t>เยาวชนเกิดความสามัคคีในชุมชน</t>
  </si>
  <si>
    <t>2.เพื่อให้เยาวชนมีความรักและความ</t>
  </si>
  <si>
    <t>ผูกพันธ์ซึ่งกันและกัน</t>
  </si>
  <si>
    <t>3.เพื่อให้เยาวชนเป็นคนดีของสังคม</t>
  </si>
  <si>
    <t>ส่งเสริมการใช้ภาษาอาเซี่ยน</t>
  </si>
  <si>
    <t>เพื่อเตรียมตัวชาวบ้านให้เข้าสู่ประ</t>
  </si>
  <si>
    <t>ประชาชนมีความพร้อมเข้าสู่</t>
  </si>
  <si>
    <t>ประชาชนสามารถใช้ภาษาอังกฤษ</t>
  </si>
  <si>
    <t>ชาคมอาเซี่ยนอย่างพร้อมเพรียง</t>
  </si>
  <si>
    <t>ประชาคมอาเซี่ยนทุครัวเรือน</t>
  </si>
  <si>
    <t>ขึ้นพื้นฐานกับนักท่องเที่ยวได้</t>
  </si>
  <si>
    <t>โครงการศึกษาดูงานในประ</t>
  </si>
  <si>
    <t>เพื่อเปิดโอกาสให้นักเรียนได้เห็น</t>
  </si>
  <si>
    <t>มีกิจกรรมทัศนศึกษาดูงานใน</t>
  </si>
  <si>
    <t>เด็กๆได้เห็นมองโลกกว้างไกล</t>
  </si>
  <si>
    <t>เทศกลุ่มอาเซี่ยน</t>
  </si>
  <si>
    <t>โลกกว้าง วัฒนาธรรมต่างประเทศ</t>
  </si>
  <si>
    <t>และชุมชน ต.โนนเมือง</t>
  </si>
  <si>
    <t>กลุ่มประเทศอาเซี่ยน</t>
  </si>
  <si>
    <t>และมีพัฒนาในการเรียนที่ดียิ่งขึ้น</t>
  </si>
  <si>
    <t>เพื่อให้นำมาปรับใช้ในการเรียน</t>
  </si>
  <si>
    <t>3.3 สร้างเสริมสุขภาพอนามัย เด็ก เยาวชน ประชาชน และพัฒนาพฤติกรรมสุขภาพ</t>
  </si>
  <si>
    <t>จัดหาอุปกรณ์กีฬาสำหรับเยาว</t>
  </si>
  <si>
    <t>เพื่อส่งเสริมให้เยาวชนได้แสดง</t>
  </si>
  <si>
    <t>เยาวชนมีความกล้าแสดงออก</t>
  </si>
  <si>
    <t>เยาวชนมีอุปกรณ์กีฬาและเยาวชน</t>
  </si>
  <si>
    <t>ชน</t>
  </si>
  <si>
    <t>ออกในทางที่ถูกต้อง</t>
  </si>
  <si>
    <t>ในทางที่ถูกต้อง 90%</t>
  </si>
  <si>
    <t>ได้ใช้เวลาว่างให้เกิดประโยชน์</t>
  </si>
  <si>
    <t>โครงการคุ้มครองผู้บริโภค</t>
  </si>
  <si>
    <t>เพื่อคุ้มครองผู้บริโภค</t>
  </si>
  <si>
    <t>ประชาชนได้รับการคุ้มครอง</t>
  </si>
  <si>
    <t>ประชาชนมีความปลอดภัยในการ</t>
  </si>
  <si>
    <t>ในการบริโภคทุกครัวเรือน</t>
  </si>
  <si>
    <t>3.4 จัดระบบบริการทางการแพทย์ และสาธารณสุข</t>
  </si>
  <si>
    <t>สนับสนุนเวชภัณฑ์ยาและ</t>
  </si>
  <si>
    <t>เพื่อมีเวชภัณฑ์ยาประจำศูนย์</t>
  </si>
  <si>
    <t>มีเวชภัณฑ์ยาประจำศูนย์</t>
  </si>
  <si>
    <t>ประชาชนได้รับบริการที่สะดวก</t>
  </si>
  <si>
    <t>เครื่องมือทางการแพทย์</t>
  </si>
  <si>
    <t>และอุปกรณ์ทางการแพทย์</t>
  </si>
  <si>
    <t>ปลอดภัยใกล้บ้าน</t>
  </si>
  <si>
    <t>เบี้ยปฏิบัติงาน อสม,</t>
  </si>
  <si>
    <t>เพื่อเป็นขวัญกำลังใจในการ</t>
  </si>
  <si>
    <t>อสม,อผส.</t>
  </si>
  <si>
    <t>ผู้ปฏิบัติงานได้รับเบี้ยปฏิบัติ</t>
  </si>
  <si>
    <t>อสม,อปพร,อผส.</t>
  </si>
  <si>
    <t xml:space="preserve"> อผส.อพม.,อพมก.ฯลฯ</t>
  </si>
  <si>
    <t>ปฏิบัติหน้าที่ของอาสาสมัคร</t>
  </si>
  <si>
    <t>อพม.,อพมก.ฯลฯ</t>
  </si>
  <si>
    <t>งานทุกคน</t>
  </si>
  <si>
    <t>มีค่าตอบแทนสร้างแรงจูงใจ</t>
  </si>
  <si>
    <t>ประจำตำบลโนนเมือง</t>
  </si>
  <si>
    <t>ในการปฏิบัติหน้าที่ดียิ่งขึ้น</t>
  </si>
  <si>
    <t>ส่งเสริมและรณรงค์ป้องกัน</t>
  </si>
  <si>
    <t>จัดเวชภัณฑ์ควบคุมและป้อง</t>
  </si>
  <si>
    <t>มีกิจกรรมป้องกันโรคพิษสุนัข</t>
  </si>
  <si>
    <t>โรคพิษสุนัขบ้า</t>
  </si>
  <si>
    <t>กันโรคพิษสุนัขบ้า</t>
  </si>
  <si>
    <t>บ้าในทุกปี</t>
  </si>
  <si>
    <t>จากโรคพิษสุนัขบ้า</t>
  </si>
  <si>
    <t>โครงการฟื้นฟูพัฒนาศักยภาพ</t>
  </si>
  <si>
    <t>เพื่อพัฒนาระบบการแพทย์ฉุกเฉิน</t>
  </si>
  <si>
    <t>การช่วยเหลือทางการแพทย์</t>
  </si>
  <si>
    <t>ประชาชนเข้าถึงระบบบริการ</t>
  </si>
  <si>
    <t xml:space="preserve">ระบบบริการการแพทย์ </t>
  </si>
  <si>
    <t>ให้มีประสิทธิภาพได้มาตรฐาน</t>
  </si>
  <si>
    <t>ฉุกเฉินมีความรวดเร็วขึ้น</t>
  </si>
  <si>
    <t>การแพทย์ฉุกเฉิน และให้บริการ</t>
  </si>
  <si>
    <t>ฉุกเฉิน</t>
  </si>
  <si>
    <t>ประชาชนได้ทันท่วงที</t>
  </si>
  <si>
    <t>โครงการเฝ้าระวังป้องกันและ</t>
  </si>
  <si>
    <t>อัตราเพิ่มของผู้ป่วยเบาหวาน</t>
  </si>
  <si>
    <t>อัตราการป่วยโรคเบาหวาน</t>
  </si>
  <si>
    <t>ประชาชนไม่ป่วยหรือป่วยลดลง</t>
  </si>
  <si>
    <t>แก้ไขปัญหาโรคเบาหวานและ</t>
  </si>
  <si>
    <t>รายใหม่ลดลงร้อยละ 2 จากค่า</t>
  </si>
  <si>
    <t>ความดันโลหิต</t>
  </si>
  <si>
    <t>มัธยฐาน 5 ปี ย้อนหลัง</t>
  </si>
  <si>
    <t>โครงการควบคุมป้องกัน</t>
  </si>
  <si>
    <t>ไม่น้อยกว่าร้อยละ 90 ของครัว</t>
  </si>
  <si>
    <t>จำนวนครัวเรือนทุกครัวเรือน</t>
  </si>
  <si>
    <t>ประชาชนมีสุขภาพดีขึ้นทารก</t>
  </si>
  <si>
    <t>ปัญหาการขาดสารไอโอดีน</t>
  </si>
  <si>
    <t>เรือนที่ใช้เกลือเสริมไอโอดีนที่</t>
  </si>
  <si>
    <t>บริโภคเกลือไอโอดีน</t>
  </si>
  <si>
    <t>ตรวจพบไอโอดีนตามเกณฑ์</t>
  </si>
  <si>
    <t>มีคุณภาพ (ไอโอดีน&gt;30ppm)</t>
  </si>
  <si>
    <t>แผนงานโครงการป้องกัน</t>
  </si>
  <si>
    <t>เพื่อป้องกันก่อนการเกิดโรคเพื่อ</t>
  </si>
  <si>
    <t>ร้อยละของการเกิดโรคระบาด</t>
  </si>
  <si>
    <t>ชุมชนปลอดภัยจากโรคติดต่อที่</t>
  </si>
  <si>
    <t>โรคติดต่อทั่วไปโรคอุบัติใหม่/</t>
  </si>
  <si>
    <t>ควบคุมโรคติดต่อไม่ให้ระบาด</t>
  </si>
  <si>
    <t>ในชุมชนลดลง 90%</t>
  </si>
  <si>
    <t>เป็นอันตรายต่อสุขภาพ</t>
  </si>
  <si>
    <t>อุบัติซ้ำ</t>
  </si>
  <si>
    <t>รุนแรงเช่นโรคไข้เลือดออก,โรค</t>
  </si>
  <si>
    <t>ไข้หวัด2011,โรคไข้หวัดนก</t>
  </si>
  <si>
    <t>โครงการสร้างเตาเผาขยะติด</t>
  </si>
  <si>
    <t>เพื่อกำจัดขยะติดเชื้อซึ่งเกิดจาก</t>
  </si>
  <si>
    <t>รพ.สต.โนนม่วง</t>
  </si>
  <si>
    <t>มีการก่อสร้างเตาเผาขยะติด</t>
  </si>
  <si>
    <t>ชุมชนปลอดภัยจากขยะติดเชื้อ</t>
  </si>
  <si>
    <t>เชื้อในสถานบริการ</t>
  </si>
  <si>
    <t>การให้บริการด้านการแพทย์ใน</t>
  </si>
  <si>
    <t>รพ.สต.โนนสวรรค์</t>
  </si>
  <si>
    <t>ด้านการแพทย์</t>
  </si>
  <si>
    <t>สถานบริการสาธารณสุขเพื่อให้</t>
  </si>
  <si>
    <t>ชุมชนปลอดภัยจากเชื้อโรคติดต่อ</t>
  </si>
  <si>
    <t>อุดหนุน อสม.หมู่บ้านตามโครง</t>
  </si>
  <si>
    <t>เพื่อให้ อสม.มีกำลังใจในการให้</t>
  </si>
  <si>
    <t>อสม.ได้รับการอุดหนุนตาม</t>
  </si>
  <si>
    <t>อสม.ปฏบัติหน้าที่ในการให้</t>
  </si>
  <si>
    <t>การพัฒนางานสาธารณสุข</t>
  </si>
  <si>
    <t>บริการชุมชน</t>
  </si>
  <si>
    <t>บริการอย่างเต็มความสามารถ</t>
  </si>
  <si>
    <t>โครงการมะเร็งตับและมะเร็ง</t>
  </si>
  <si>
    <t>1.เพื่อเฝ้าระวังป้องกันการเกิดโรค</t>
  </si>
  <si>
    <t>ร้อยละความเสี่ยงของการเกิด</t>
  </si>
  <si>
    <t>1.อัตราการเสียชีวิตด้วยโรคมะเร็ง</t>
  </si>
  <si>
    <t>ท่อน้ำดี</t>
  </si>
  <si>
    <t>มะเร็งตับและลดอัตราการเสียชีวิต</t>
  </si>
  <si>
    <t>โรคมะเร็งตับลดลง 50%</t>
  </si>
  <si>
    <t>ตับลดลง</t>
  </si>
  <si>
    <t>จากโรคมะเร็งตับ</t>
  </si>
  <si>
    <t>2.ประชาชนมีพฤติกรรมบริโภคที่</t>
  </si>
  <si>
    <t>ถูกต้อง</t>
  </si>
  <si>
    <t>โครงการตรวจมะเร็งปากมดลูก</t>
  </si>
  <si>
    <t>1.เพื่อค้นหาโรคมะเร็งระยะเริ่มต้น</t>
  </si>
  <si>
    <t>ร้อยละความเสี่ยงในการเกิด</t>
  </si>
  <si>
    <t>1.อัตราการเสียชีวิตของสตรีไทย</t>
  </si>
  <si>
    <t>และมะเร็งเต้านม</t>
  </si>
  <si>
    <t>2.เพื่อลดอัตราการเสียชีวิตจากโรค</t>
  </si>
  <si>
    <t>โรคมะเร็งลดลง 50%</t>
  </si>
  <si>
    <t>ด้วยโรคมะเร็งลดลง</t>
  </si>
  <si>
    <t>มะเร็งเต้านม</t>
  </si>
  <si>
    <t>2.สตรีมีความรู้ในการดูแลสุขภาพ</t>
  </si>
  <si>
    <t>ตนเองได้</t>
  </si>
  <si>
    <t>โครงการพัฒนาศักยภาพ</t>
  </si>
  <si>
    <t>1.เพื่อส่งเสริมการพัฒนา รพ.สต.</t>
  </si>
  <si>
    <t>มีกิจกรรมการพัฒนา รพ.สต.</t>
  </si>
  <si>
    <t>1.ชุมชนมีส่วนร่วมในการพัฒนา</t>
  </si>
  <si>
    <t>คณะกรรมการพัฒนาหน่วย</t>
  </si>
  <si>
    <t>แบบมีส่วนร่วม</t>
  </si>
  <si>
    <t>ร่วมกับชุมชน</t>
  </si>
  <si>
    <t>2.ชุมชนมีความรู้สึกว่าเป็นเจ้าของ</t>
  </si>
  <si>
    <t>บริการปฐมภูมิ</t>
  </si>
  <si>
    <t>2.เพื่อส่งเสริมการพัฒนาแบบบูรณา</t>
  </si>
  <si>
    <t>การในชุมชน</t>
  </si>
  <si>
    <t>โครงการส่งเสริมสุขภาพผู้</t>
  </si>
  <si>
    <t>1.เพื่อเฝ้าระวังการเจ็บป่วยในผู้สูง</t>
  </si>
  <si>
    <t>ผู้สูงอายุได้รับการดูแลอย่าง</t>
  </si>
  <si>
    <t>1.มีผู้สูงอายุที่มีสุขภาพพึงประสงค์</t>
  </si>
  <si>
    <t>สูงอายุ</t>
  </si>
  <si>
    <t>อายุและส่งเสริมสุขภาพผู้สูงอายุ</t>
  </si>
  <si>
    <t>ใกล้ชิด</t>
  </si>
  <si>
    <t>โครงการเปลี่ยนสีชีวิตกลุ่มเสี่ยง</t>
  </si>
  <si>
    <t>เพื่อลดอัตราเพิ่มผู้ป่วยรายใหม่และ</t>
  </si>
  <si>
    <t>ลดอัตราการเพิ่มผู้ป่วยและลด</t>
  </si>
  <si>
    <t>อัตราเพิ่มของผู้ป่วยเบาหวาน/</t>
  </si>
  <si>
    <t>เบาหวาน/ความดันโลหิต</t>
  </si>
  <si>
    <t>ลดอัตราการเสียชีวิตของผู้ป่วย</t>
  </si>
  <si>
    <t>อัตราการเสียชีวิตของประชาชน</t>
  </si>
  <si>
    <t>ความดันรายใหม่ลดลงทุกปี</t>
  </si>
  <si>
    <t>โครงการสายใยรัก อาสาสมัคร</t>
  </si>
  <si>
    <t>เพื่อส่งเสริมการเลี้ยงลูกด้วยนมแม่</t>
  </si>
  <si>
    <t>เด็กได้รับนมจากแม่มากขึ้น</t>
  </si>
  <si>
    <t>1.อัตราการเลี้ยงลูกด้วยนมแม่ที่</t>
  </si>
  <si>
    <t>นมแม่</t>
  </si>
  <si>
    <t>และเพื่อสร้างแกนนำนมแม่ในชุมชน</t>
  </si>
  <si>
    <t>ร้อยละ 50%</t>
  </si>
  <si>
    <t>ถูกต้อง เพิ่มขึ้น</t>
  </si>
  <si>
    <t>โครงการแพทย์แผนไทยใส่ใจ</t>
  </si>
  <si>
    <t>1.เพื่อให้ผู้ป่วยโรคเรื้อรังได้เข้าถึง</t>
  </si>
  <si>
    <t>จำนวนผู้ป่วยโรคเรื้องรังได้รับ</t>
  </si>
  <si>
    <t>1.ลดอัตราการใช้ยาในผู้ป่วยโรค</t>
  </si>
  <si>
    <t>ผู้ป่วยโรคเรื้อรัง</t>
  </si>
  <si>
    <t>การรักษาที่ถูกต้องร้อยละ 70%</t>
  </si>
  <si>
    <t>เรื้อรังและผู้ป่วยโรคเรื้องรัง</t>
  </si>
  <si>
    <t>สามารถใช้ชิวิตอยู่ในสังคมปกติ</t>
  </si>
  <si>
    <t>โครงการพัฒนาศักยภาพคณะ</t>
  </si>
  <si>
    <t>กองทุนได้รับการพัฒนาอย่าง</t>
  </si>
  <si>
    <t>กองทุนเกลือเสริมไอโอดีนได้รับ</t>
  </si>
  <si>
    <t>กรรมการกองทุนเกลือเสริม</t>
  </si>
  <si>
    <t>การพัฒนาอย่างต่อเนื่อง</t>
  </si>
  <si>
    <t>ไอโอดีน</t>
  </si>
  <si>
    <t>โครงการเพิ่มศักยภาพ อสม.</t>
  </si>
  <si>
    <t>เพื่อเพิ่มความรู้ด้านสาธารณสุขให้</t>
  </si>
  <si>
    <t>ร้อยละของ อสม.ได้รับความรู้</t>
  </si>
  <si>
    <t xml:space="preserve">อสม.ได้รับการพัฒนาความรู้ </t>
  </si>
  <si>
    <t>ด้านสาธารณสุขในชุมชน</t>
  </si>
  <si>
    <t>แก่ อสม.และเพื่อส่งเสริมและพัฒนา</t>
  </si>
  <si>
    <t>และนำไปใช้ในการปฏิบัติงาน</t>
  </si>
  <si>
    <t>ทักษะ ในการทำงาน</t>
  </si>
  <si>
    <t>ศักยภาพ อสม.ในการปฏิบัติงาน</t>
  </si>
  <si>
    <t>เพิ่มขึ้น 50%</t>
  </si>
  <si>
    <t>โครงการตรวจหาสารพิษใน</t>
  </si>
  <si>
    <t>เพื่อเฝ้าระวังการได้รับสารพิษใน</t>
  </si>
  <si>
    <t>เกษตรกรได้รับการตรวจหา</t>
  </si>
  <si>
    <t>เกษตรกรได้รับการเฝ้าระวังด้าน</t>
  </si>
  <si>
    <t>เลือดเกษตรกร</t>
  </si>
  <si>
    <t>เกษตรกรและเพื่อให้ความรู้เกี่ยวกับ</t>
  </si>
  <si>
    <t>สารพิษและความรู้เกี่ยวกับการ</t>
  </si>
  <si>
    <t>สุขภาพและอัตราการตรวจพบสาร</t>
  </si>
  <si>
    <t>การใช้สารเคมีที่ถูกต้อง</t>
  </si>
  <si>
    <t>ใช้สารเคมีเพิ่มขึ้น 50%</t>
  </si>
  <si>
    <t>พิษในเลือดเกษตรกรลดลง</t>
  </si>
  <si>
    <t>โครงการส่งเสริมป้องกันค้นหา</t>
  </si>
  <si>
    <t>เพื่อพัฒนาการดำเนินงานควบคุม</t>
  </si>
  <si>
    <t>ลดความสเยงในการเกิดโรค</t>
  </si>
  <si>
    <t>เพิ่มอัตราความสำเร็จในการรักษา</t>
  </si>
  <si>
    <t xml:space="preserve">วัณโรคในชุมชน </t>
  </si>
  <si>
    <t>วัณโรคตามกลยุทธ์ DOTS อย่างมี</t>
  </si>
  <si>
    <t>วัณโรคลดลงร้อยละ 70%</t>
  </si>
  <si>
    <t>วัณโรคในผู้ป่วยวัณโรครายใหม่</t>
  </si>
  <si>
    <t>เสมหะพบเชื้อ</t>
  </si>
  <si>
    <t>โครงการค้นหาเร่งรัดกำจัด</t>
  </si>
  <si>
    <t>เพื่อเร่งรัดกำจัดโรคเรื้อนในตำบล</t>
  </si>
  <si>
    <t>มีกิจกรรมกำจัดโรคเรือนใน</t>
  </si>
  <si>
    <t>ตำบลโนนเมืองปลอดโรคเรื้อน</t>
  </si>
  <si>
    <t>โรคเรื้อน</t>
  </si>
  <si>
    <t>ปลอดโรคเรื้อน</t>
  </si>
  <si>
    <t>ตำบลปลอดโรคเรื้อน</t>
  </si>
  <si>
    <t>อย่างยั่งยืน</t>
  </si>
  <si>
    <t>เพื่อให้ผู้พิการเชื่อมั่นในคุณค่าของ</t>
  </si>
  <si>
    <t>ผู้พิการได้รับการเอาใจใส่อย่าง</t>
  </si>
  <si>
    <t>ผู้พิการ/ผู้ดูแลผู้พิการมีความรู้และ</t>
  </si>
  <si>
    <t>พิการ/ทุพลภาพและด้อยโอกาส</t>
  </si>
  <si>
    <t>ตนเองและค้นหาและควบคุมโรค</t>
  </si>
  <si>
    <t>ความเข้าใจในการดูแลสุขภาพ</t>
  </si>
  <si>
    <t>โครงการขจัดโรคขาดสาร</t>
  </si>
  <si>
    <t>เพื่อขจัดโรคขาดสารไอโอดีนที่ส่ง</t>
  </si>
  <si>
    <t>ร้อยละของการเกิดโรคขาดสาร</t>
  </si>
  <si>
    <t>ชุมชนตระหนักถึงผลกระทบที่เกิด</t>
  </si>
  <si>
    <t>ไอโอดีนในเด็กแรกเกิด</t>
  </si>
  <si>
    <t>ผลต่อการพัฒนาสติปัญญาของเด็ก</t>
  </si>
  <si>
    <t>ไอโอดีนลดลงจำนวน 90%</t>
  </si>
  <si>
    <t>ขึ้นถ้าหากหญิงที่ตั้งครรภ์ไม่บริโภค</t>
  </si>
  <si>
    <t>เครื่องเสริมไอโอดีน</t>
  </si>
  <si>
    <t>โครงการเพื่อนวัยใสในตำบล</t>
  </si>
  <si>
    <t>เพื่อให้วัยรุ่นในชุมชนได้มีความรู้</t>
  </si>
  <si>
    <t>วัยรุ่นในชุมชนมีความรู้ความเข้าใจ</t>
  </si>
  <si>
    <t>เรื่องเพศศึกษา,ยาเสพติด,เอดส์ อื่นๆ</t>
  </si>
  <si>
    <t>เกี่ยวกับเรื่องเพศศึกษา โรคติดต่อ</t>
  </si>
  <si>
    <t>ทางเพศสัมพันธ์ ฯลฯ มากขึ้น</t>
  </si>
  <si>
    <t>โครงการปรับเปลี่ยนพฤติกรรม</t>
  </si>
  <si>
    <t>เพื่อให้ประชาชนอายุ 15 ปีขึ้นไปได้</t>
  </si>
  <si>
    <t>ประชาชนอายุ 15 ปีขึ้นไปได้รับ</t>
  </si>
  <si>
    <t>กลุ่มเสี่ยงต่อโรคเบาหวาน/</t>
  </si>
  <si>
    <t>รับการคัดกรองความเสี่ยงต่อโรค</t>
  </si>
  <si>
    <t>การคัดกรองเบาหวาน/ความดัน</t>
  </si>
  <si>
    <t>ความดันโลหิตสูง</t>
  </si>
  <si>
    <t>เบาหวาน/ความดันโลหิตสูง</t>
  </si>
  <si>
    <t>โลหิตสูง ร้อยละ 95</t>
  </si>
  <si>
    <t>โครงการเฝ้าระวังภาวะทุพ</t>
  </si>
  <si>
    <t>เพื่อเฝ้าระวังและติดตามทางโภชนา</t>
  </si>
  <si>
    <t>เด็กก่อนวัยเรียนที่เสี่ยงต่อการมี</t>
  </si>
  <si>
    <t>โภชนาการในเด็กก่อนวัยเรียน</t>
  </si>
  <si>
    <t>การในกลุ่มเด็กวัยเรียนก่อนเรียน</t>
  </si>
  <si>
    <t>ภาวะทุพโภชนาการได้รับการเฝ้า</t>
  </si>
  <si>
    <t>ที่เสี่ยงต่อการมีภาวะทุพโภชนาการ</t>
  </si>
  <si>
    <t>ระวังและติดตามทางโภชนาการ</t>
  </si>
  <si>
    <t>เพื่อใช้ในการกำจัดยุงลายและแหล่ง</t>
  </si>
  <si>
    <t>4 โซน</t>
  </si>
  <si>
    <t>ลดความเสี่ยงจากการเกิดโรคไข้</t>
  </si>
  <si>
    <t>ชาวบ้านได้รับความเสี่ยงลดลง</t>
  </si>
  <si>
    <t>ละเอียดแบบไฟฟ้า</t>
  </si>
  <si>
    <t>เพาะพันธ์ยุงลายในหมู่บ้าน</t>
  </si>
  <si>
    <t>เลือดออกในชุมชน 70%</t>
  </si>
  <si>
    <t>จากการเป็นโรคไข้เลือดออก</t>
  </si>
  <si>
    <t>เทคอนกรีตรอบเมรุฬวัดประชา</t>
  </si>
  <si>
    <t>เพื่อให้ประชาชนในชุมชนได้มี</t>
  </si>
  <si>
    <t>ส่งเสริมสนับสนุนการรักษาประ</t>
  </si>
  <si>
    <t>มงคล</t>
  </si>
  <si>
    <t>สถานที่บริการในการกำจัดสิงปฏิกูล</t>
  </si>
  <si>
    <t>เพณีวัฒนธรรม</t>
  </si>
  <si>
    <t>3.5 การพัฒนาบุคลากรขององค์กรปกครองส่วนท้องถิ่น</t>
  </si>
  <si>
    <t>โครงการเพิ่มประสิทธิภาพ</t>
  </si>
  <si>
    <t>เพื่อให้คณะผู้บริหาร,พนักงาน,</t>
  </si>
  <si>
    <t>ผู้บริหาร/สมาชิก</t>
  </si>
  <si>
    <t>กลุ่มเป้าหมายได้รับการพัฒนา</t>
  </si>
  <si>
    <t>การบริหารงานอย่างมีประสิทธิ</t>
  </si>
  <si>
    <t>การบริหารงานและจัดศึกษา</t>
  </si>
  <si>
    <t>สมาชิกสภามีความรู้มีทักษะในการ</t>
  </si>
  <si>
    <t>สภา/ผู้นำชุมชน</t>
  </si>
  <si>
    <t>ในด้านต่างๆและนำกลับมาใช้</t>
  </si>
  <si>
    <t>ภาพมีคุณธรรมและจริยธรรมและ</t>
  </si>
  <si>
    <t>ดูงานโดยจัดอบรมคณะ</t>
  </si>
  <si>
    <t>ทำงานเพิ่มขึ้นและได้มาตรฐาน</t>
  </si>
  <si>
    <t>ในการทำงาน</t>
  </si>
  <si>
    <t>บุคลากรมีความรู้ ทักษะในการ</t>
  </si>
  <si>
    <t>ผู้บริหาร/พนักงาน /สมาชิกสภา</t>
  </si>
  <si>
    <t>จัดค่ายคุณธรรมเพื่อเยาวชน</t>
  </si>
  <si>
    <t>พัฒนาและสร้างความสามัคคีใน</t>
  </si>
  <si>
    <t>เยาวชนตำบล</t>
  </si>
  <si>
    <t>ความสามัคคี และความปรองดอง</t>
  </si>
  <si>
    <t>เยาวชนตำบลโนนเมือง</t>
  </si>
  <si>
    <t>จิตใจ ปลูกจิตสำนึกให้เยาวชน</t>
  </si>
  <si>
    <t>ของคนในชุมชน</t>
  </si>
  <si>
    <t>อบรมคุณธรรมจริยธรรมข้า</t>
  </si>
  <si>
    <t>พัฒนาจริยธรรมสำหรับพนักงาน</t>
  </si>
  <si>
    <t>ผู้บริหาร/บุคลากร</t>
  </si>
  <si>
    <t>กลุ่มเป้าหมายมีคุณธรรมและ</t>
  </si>
  <si>
    <t>ส่งเสริมให้พนักงานและข้าราช</t>
  </si>
  <si>
    <t>ราชการ/ข้าราชการท้องถิ่น</t>
  </si>
  <si>
    <t>ข้าราชการท้องถิ่น</t>
  </si>
  <si>
    <t>จริยธรรมในการปฏิบัติงาน</t>
  </si>
  <si>
    <t>การท้องถิ่นมีคุณธรรมในการ</t>
  </si>
  <si>
    <t>ทำงาน</t>
  </si>
  <si>
    <t>3.6 การพัฒนาเพิ่มประสิทธิภาพในการบริหารงานขององค์กรปกครองส่วนท้องถิ่น</t>
  </si>
  <si>
    <t>เผยแพร่ข้อมูลข่าวสารต่าง ๆ</t>
  </si>
  <si>
    <t>เพื่อให้ประชาชนได้รับรู้ข้อ</t>
  </si>
  <si>
    <t>ประชาชนได้รับข้อมูลข่าวสาร</t>
  </si>
  <si>
    <t>ประชาชนได้รับรู้ข้อมูลข่าว</t>
  </si>
  <si>
    <t>เช่น ป้ายประชาสัมพันธ์โครงคัท</t>
  </si>
  <si>
    <t>มูลข่าวสารต่าง ๆ</t>
  </si>
  <si>
    <t>ที่รวดเร็ว</t>
  </si>
  <si>
    <t>สารต่าง ๆ</t>
  </si>
  <si>
    <t>เอ้าท์,แผ่นพับ , เสียงตามสาย</t>
  </si>
  <si>
    <t>จัดซื้อรถไถ</t>
  </si>
  <si>
    <t xml:space="preserve"> -เพื่อการพัฒนาที่เพิ่มประสิทธิ</t>
  </si>
  <si>
    <t>1 คัน</t>
  </si>
  <si>
    <t>มีการพัฒนาประสิทธิภาพใน</t>
  </si>
  <si>
    <t>มีรถไถไว้คอยตัดแต่งปรับหน้า</t>
  </si>
  <si>
    <t>ภาพในการบริหารจัดการ</t>
  </si>
  <si>
    <t>การบริหารจัดการเพิ่มขึ้น</t>
  </si>
  <si>
    <t>ดินข้างถนนและไถหญ้าข้างถนน</t>
  </si>
  <si>
    <t xml:space="preserve"> -เพื่อใช้ปรับดินข้างถนน</t>
  </si>
  <si>
    <t>ทำให้ทัศนียภาพ อปท.สวยงาม.</t>
  </si>
  <si>
    <t>จัดหารถบริการทางการแพทย์</t>
  </si>
  <si>
    <t>เพื่อใช้ในการรับ-ส่งผู้ป่วยภายใน</t>
  </si>
  <si>
    <t>การบริการทางการแพทย์มี</t>
  </si>
  <si>
    <t>ชาวบ้านในชุมชนมีรถให้บริการ</t>
  </si>
  <si>
    <t>ความรวดเร็วขึ้น</t>
  </si>
  <si>
    <t>รวดเร็วขึ้นทำให้ได้รับความปลอด</t>
  </si>
  <si>
    <t>ภัยมากขึ้น</t>
  </si>
  <si>
    <t>การติดตั้งเครื่องหมาย</t>
  </si>
  <si>
    <t>เพื่อเพิ่มความปลอดภัยใน</t>
  </si>
  <si>
    <t>ประชาชนและผู้ใช้เส้นทาง</t>
  </si>
  <si>
    <t>จราจร/สัญญาณไฟตามสี่แยก</t>
  </si>
  <si>
    <t>การขับขี่ยวดยานภายในตำบล</t>
  </si>
  <si>
    <t>ได้รับความปลอดภัย</t>
  </si>
  <si>
    <t>และติดตั้งป้ายประชาสัมพันธ์</t>
  </si>
  <si>
    <t>โครงการปรับปรุงคุณภาพ</t>
  </si>
  <si>
    <t>เพื่อปรับปรุงพัฒนาระบบกรอง</t>
  </si>
  <si>
    <t>มีการพัฒนาระบบกรองน้ำดื่ม</t>
  </si>
  <si>
    <t>มีน้ำดื่มที่สะอาดเพื่อบริการให้</t>
  </si>
  <si>
    <t>ระบบโรงกรองน้ำดื่ม อบต.</t>
  </si>
  <si>
    <t>น้ำดื่ม</t>
  </si>
  <si>
    <t>อย่างมีประสิทธิภาพ</t>
  </si>
  <si>
    <t>ประชาชนในตำบล</t>
  </si>
  <si>
    <t>ก่อสร้างหอกระจายข่าว</t>
  </si>
  <si>
    <t>เพื่อพัฒนาระบบข้อมูลข่าวสาร</t>
  </si>
  <si>
    <t>หมูที่ 1,6</t>
  </si>
  <si>
    <t>ได้รับข้อมูลข่าวสารที่ทันสมัย</t>
  </si>
  <si>
    <t>ให้ทันเหตุการณ์ /ประชาสัมพันธ์ข่าว</t>
  </si>
  <si>
    <t>3.7 พัฒนาศูนย์ต่อสู้เพื่อเอาชนะยาเสพติด</t>
  </si>
  <si>
    <t>ส่งเสริมกีฬาต้านยาเสพติด</t>
  </si>
  <si>
    <t xml:space="preserve"> - เพื่อให้ประชาชนได้ใช้เวลา</t>
  </si>
  <si>
    <t>ลดปัญหาการเพิ่มของยาเสพ</t>
  </si>
  <si>
    <t>ประชาชนในชุมชนสุขภาพแข็ง</t>
  </si>
  <si>
    <t>ว่างให้เกิดประโยชน์</t>
  </si>
  <si>
    <t>ติดลดลง 70%</t>
  </si>
  <si>
    <t>แรงและปราศจากยาเสพติด</t>
  </si>
  <si>
    <t xml:space="preserve"> - เพื่อหลีกเลี่ยงยาเสพติด</t>
  </si>
  <si>
    <t>ก่อสร้างลานกีฬาต้านยาเสพ</t>
  </si>
  <si>
    <t>สามแยกวัดป่า</t>
  </si>
  <si>
    <t>200,000</t>
  </si>
  <si>
    <t>ติด</t>
  </si>
  <si>
    <t>สุขสำราญและภายใน/</t>
  </si>
  <si>
    <t>ค่ายอบรมเด็ก / เยาวชนห่างไกล</t>
  </si>
  <si>
    <t>เพื่อให้เด็กและเยาวชนได้รู้ถึง</t>
  </si>
  <si>
    <t>เด็กเยาวชนรู้ถึงพิษภัยยาเสพติด</t>
  </si>
  <si>
    <t>เด็กและเยาวชนห่างไกลจากยา</t>
  </si>
  <si>
    <t>พิษภัยอันร้ายแรงของยาเสพติด</t>
  </si>
  <si>
    <t>ลดลงถึง 70%</t>
  </si>
  <si>
    <t>โครงการ 1 ใจให้ธรรมะ เอา</t>
  </si>
  <si>
    <t>เพื่อเป็นการปลูกจิตสำนึกให้เยาวชน</t>
  </si>
  <si>
    <t>เยาวชนหันมาใส่ใจการปฏิบัติ</t>
  </si>
  <si>
    <t>ชนะยาเสพติด</t>
  </si>
  <si>
    <t>หันมาใส่ใจการปฏิบัติธรรม เพื่อให้</t>
  </si>
  <si>
    <t>ธรรมมากขึ้น</t>
  </si>
  <si>
    <t>ห่างไกลยาเสพติด</t>
  </si>
  <si>
    <t>โครงการปลอดเหล้า งานบุญ</t>
  </si>
  <si>
    <t>เพื่อสร้างเสริมวัฒนธรรมที่ดีแก่ชุม</t>
  </si>
  <si>
    <t>ประชาชนในชุมชนมีการปลูก</t>
  </si>
  <si>
    <t>ชุมชนตำบลโนนเมืองเป็นชุมชน</t>
  </si>
  <si>
    <t>งานบวช งานบุญกระฐิน งาน</t>
  </si>
  <si>
    <t>ชนในตำบล</t>
  </si>
  <si>
    <t>ฝังวัฒนธรรมที่ดีถึง 50%</t>
  </si>
  <si>
    <t>ต้นแบบในการงดดื่มสุรา</t>
  </si>
  <si>
    <t>ฌาปนกิจศพ ฯ</t>
  </si>
  <si>
    <t>3.8  สงเคราะห์และพัฒนาคุณภาพชีวิตเด็ก เยาวชน สตรี คนชรา  คนพิการ  และผู้ด้อยโอกาส</t>
  </si>
  <si>
    <t>ส่งเสริมดูแลสุขภาพการ</t>
  </si>
  <si>
    <t>เพื่อให้ผู้สูงอายุมีสุขภาพร่าง</t>
  </si>
  <si>
    <t>ผู้สูงอายุมีสุขภาพร่างกายที่</t>
  </si>
  <si>
    <t>ผู้สูงอายุรู้จักดูแลรักษาสุขภาพ</t>
  </si>
  <si>
    <t>ออกกำลังกายของผู้สูงอายุ</t>
  </si>
  <si>
    <t>กายแข็งแรง</t>
  </si>
  <si>
    <t>ตัวเองให้แข็งแรง</t>
  </si>
  <si>
    <t>และกีฬาพื้นบ้าน</t>
  </si>
  <si>
    <t>จัดสวัสดิการผู้สูงอายุและ</t>
  </si>
  <si>
    <t>เพื่อผู้สูงอายุมีกิจกรรมร่วมกัน</t>
  </si>
  <si>
    <t>มีการจัดกิจกรรมร่วมกันกับ</t>
  </si>
  <si>
    <t>ผู้สูงอายุมีขวัญและกำลังใจ</t>
  </si>
  <si>
    <t>ตรวจสุขภาพสำหรับผู้สูง</t>
  </si>
  <si>
    <t>เพื่อสร้างความอบอุ่นและ</t>
  </si>
  <si>
    <t>ผู้สูงอายุ</t>
  </si>
  <si>
    <t>สอ./รพ.</t>
  </si>
  <si>
    <t>อายุ</t>
  </si>
  <si>
    <t>สร้างความเสมอภาค</t>
  </si>
  <si>
    <t>พมจ.</t>
  </si>
  <si>
    <t>แว่นสายตาสำหรับกลุ่มแม่</t>
  </si>
  <si>
    <t>เพื่อให้ผู้สูงอายุและกลุ่มแม่</t>
  </si>
  <si>
    <t>กลุ่มแม่บ้านและคนชรามีแว่น</t>
  </si>
  <si>
    <t>ผู้สูงอายุและกลุ่มแม่บ้านได้มีแว่น</t>
  </si>
  <si>
    <t>บ้านและคนชรา</t>
  </si>
  <si>
    <t>บ้านได้ใช้แว่นตาทำกิจกรรม</t>
  </si>
  <si>
    <t>สายตาในการทำกิจกรรม</t>
  </si>
  <si>
    <t>สายตาใช้ในการทำกิจกรรมต่าง ๆ</t>
  </si>
  <si>
    <t>จัดตั้งชมรมผู้สูงอายุและชมรม</t>
  </si>
  <si>
    <t>เพื่อให้ทราบว่าผู้สูงอายุมี</t>
  </si>
  <si>
    <t>มีการจัดตั้งกองทุนและสวัสดิ</t>
  </si>
  <si>
    <t>ผู้สูงอายุรู้สึกว่าไม่ถูกทอดทิ้ง</t>
  </si>
  <si>
    <t>ฌาปนกิจสงเคราะห์และกอง</t>
  </si>
  <si>
    <t>จำนวนเท่าไหร่ในเขตรับผิดชอบ</t>
  </si>
  <si>
    <t>การสำหรับผู้สูงอายุ</t>
  </si>
  <si>
    <t>สร้างขวัญกำลังใจให้ผู้สูงอายุ</t>
  </si>
  <si>
    <t>ทุนส่งเสริมกิจกรรมผู้สูงอายุ</t>
  </si>
  <si>
    <t>เมื่อเสียชีวิตจะได้มีทุนทำศพ</t>
  </si>
  <si>
    <t>จัดเบี้ยยังชีพให้ผู้สูงอายุ</t>
  </si>
  <si>
    <t>เพื่อให้ผู้สูงอายุผู้พิการ และผู้ติดเชื้อ</t>
  </si>
  <si>
    <t>ผู้สูงอายุ ผู้พิการ และผู้ติดเชื้อ</t>
  </si>
  <si>
    <t>ผู้พิการ และผู้ติดเชื้อ</t>
  </si>
  <si>
    <t>ใช้เป็นค่าใช้จ่ายประจำวัน</t>
  </si>
  <si>
    <t>มีค่าใช้จ่ายในการยังชีพ</t>
  </si>
  <si>
    <t>ฟันปลอมสำหรับผู้สูงอายุ</t>
  </si>
  <si>
    <t>เพื่อให้ผู้สูงอายุมีฟันในการ</t>
  </si>
  <si>
    <t>ผู้สูงอายุมีฟันปลอมในการรับ</t>
  </si>
  <si>
    <t>ผู้สูงอายุมีฑัณตสุขอนามัยที่ดี</t>
  </si>
  <si>
    <t>และรถเข็นผู้พิการ/สามล้อโยก</t>
  </si>
  <si>
    <t>รับประทานอาหาร</t>
  </si>
  <si>
    <t>ประทานอาหาร</t>
  </si>
  <si>
    <t>มีสุขภาพแข็งแรง</t>
  </si>
  <si>
    <t>จัดตั้งสภาเด็กและเยาวชน</t>
  </si>
  <si>
    <t xml:space="preserve"> - เพื่อให้เด็กและเยาวชนมี</t>
  </si>
  <si>
    <t>เด็กและเยาวชน</t>
  </si>
  <si>
    <t>มีกิจกรรมสำหรับเด็กและ</t>
  </si>
  <si>
    <t>เยาวชนมีศักยภาพในการรับรู้</t>
  </si>
  <si>
    <t>ระดับตำบล ค่ายอบรม</t>
  </si>
  <si>
    <t>การรวมกลุ่มแลกเปลี่ยนความ</t>
  </si>
  <si>
    <t>เยาวชนทำร่วมกัน</t>
  </si>
  <si>
    <t>ข้อมูลปัญหาของท้องถิ่นเพื่อ</t>
  </si>
  <si>
    <t>(สสว. 6)</t>
  </si>
  <si>
    <t>สิทธิเด็ก</t>
  </si>
  <si>
    <t>รู้และแก้ไขปัญหาร่วมกัน</t>
  </si>
  <si>
    <t>การพัฒนาในอนาคต</t>
  </si>
  <si>
    <t>เพื่อให้คนพิการมีอาชีพที่</t>
  </si>
  <si>
    <t>คนพิการมีอาชีพเสริม</t>
  </si>
  <si>
    <t>ผู้พิการช่วยเหลือตัวเองได้และไม่</t>
  </si>
  <si>
    <t>อบต. , สสว. 6</t>
  </si>
  <si>
    <t>แน่นอนมีรายได้ช่วยตนเอง</t>
  </si>
  <si>
    <t>คิดว่าตนเองสร้างภาระให้สังคม</t>
  </si>
  <si>
    <t>เครือข่าย พ.ม.</t>
  </si>
  <si>
    <t>สงเคราะห์ผู้ด้อยโอกาส</t>
  </si>
  <si>
    <t>สร้างโอกาสให้กับผู้ด้อยโอกาส</t>
  </si>
  <si>
    <t>ผู้ด้อยโอกาสได้รับสวัสดิการ</t>
  </si>
  <si>
    <t>ผู้ด้อยโอกาสได้รับการช่วยเหลือ</t>
  </si>
  <si>
    <t>เช่นเบี้ยยังชีพคนพิการฯลฯ</t>
  </si>
  <si>
    <t>ต่างๆ</t>
  </si>
  <si>
    <t>ทัดเทียมผู้อื่นในสังคม</t>
  </si>
  <si>
    <t>สนับสนุนช่วยเหลือผู้ประ</t>
  </si>
  <si>
    <t>ผู้ประสบภัยมีคุณภาพชีวิตที่ดี</t>
  </si>
  <si>
    <t>สบภัยธรรมชาติ</t>
  </si>
  <si>
    <t>และมีขวัญกำลังใจ</t>
  </si>
  <si>
    <t>จัดซื้อเครื่องห่มกันหนาว</t>
  </si>
  <si>
    <t>เพื่อให้ผู้ประสบภัยหนาวที่</t>
  </si>
  <si>
    <t>ผู้ประสบภัยหนาวได้รับผ้าห่ม</t>
  </si>
  <si>
    <t>ประชาชนมีเครื่องห่มกันหนาว</t>
  </si>
  <si>
    <t>ขาดแคลนได้มีเครื่องกันหนาวใช้</t>
  </si>
  <si>
    <t>ในการกันหนาว</t>
  </si>
  <si>
    <t>ใช้ในฤดูหนาว</t>
  </si>
  <si>
    <t>อบรม อผส.ภายในตำบลโนน</t>
  </si>
  <si>
    <t>เพื่อส่งเสริมและพัฒนาคุณภาพ</t>
  </si>
  <si>
    <t>อผส.ประจำตำบล</t>
  </si>
  <si>
    <t>ผู้สูงอายุได้รับการดีแลที่ดีและ</t>
  </si>
  <si>
    <t>เป็นการเพิ่มขวัญและกำลังใจให้</t>
  </si>
  <si>
    <t>ชีวิตของผู้สูงอายุในสังคม</t>
  </si>
  <si>
    <t>ใกล้ชิดมากขึ้น</t>
  </si>
  <si>
    <t>กับผู้สูงอายุในสังคม</t>
  </si>
  <si>
    <t>โครงการให้ความรู้ดูแลกัน</t>
  </si>
  <si>
    <t>เพื่อให้ผู้สูงอายุพบปะแลกเปลี่ยน</t>
  </si>
  <si>
    <t>มีกิจกรรมให้ผู้สูงอายุได้พบปะ</t>
  </si>
  <si>
    <t>ผู้สูงอายุมีสุขภาพจิตที่ดี</t>
  </si>
  <si>
    <t>และกัน  ชมรมผู้สูงอายุ</t>
  </si>
  <si>
    <t>แลกเปลี่ยนซึ่งกันและกัน</t>
  </si>
  <si>
    <t>สงเคราะห์และพัฒนาคุณภาพ</t>
  </si>
  <si>
    <t>เพื่อเป็นการพัฒนาคุณภาพชีวิตของ</t>
  </si>
  <si>
    <t>กลุ่มเป้าหมายได้รับความช่วย</t>
  </si>
  <si>
    <t>เด็ก เยาวชน สตรี คนชราและคนพิ</t>
  </si>
  <si>
    <t>เหลือให้มีชีวิตที่ดีขึ้นและสามารถ</t>
  </si>
  <si>
    <t>การที่ด้วยโอกาส</t>
  </si>
  <si>
    <t>ใช้ชีวิตอยู่ในสังคมอย่างมีสุข</t>
  </si>
  <si>
    <t>โรงเรียนผู้สูงอายุ</t>
  </si>
  <si>
    <t>เพื่อเป็นการจัดกิจกรรมการให้กับ</t>
  </si>
  <si>
    <t>ผู้สูงอายุมีการรวมกลุ่มกันเพื่อ</t>
  </si>
  <si>
    <t>ผู้สูงอายุมากิจกรรมทำร่วมกับ</t>
  </si>
  <si>
    <t>ผู้สูงอายุได้ใช้เวลาร่วมกันเป็นการ</t>
  </si>
  <si>
    <t>แลกเปลี่ยนเรียนรู้ซึ่งกันและกัน</t>
  </si>
  <si>
    <t xml:space="preserve">คนอื่นๆ </t>
  </si>
  <si>
    <t>แลกเปลี่ยนเรียนรู้ในด้านต่างๆ</t>
  </si>
  <si>
    <t>โครงการป้องกันการตั้งครรภ์</t>
  </si>
  <si>
    <t>เพื่อจัดอบรมให้ความรู้เรื่องการ</t>
  </si>
  <si>
    <t>ร้อยละของการตั้งครรภ์ก่อนวัย</t>
  </si>
  <si>
    <t>เยาวชนมีความรู้มากขึ้นและนำมา</t>
  </si>
  <si>
    <t>ก่อนวัยอันสมควร</t>
  </si>
  <si>
    <t>ตั้งครรภ์ก่อนวัยเรียนให้กับเยาวชน</t>
  </si>
  <si>
    <t>ปรับใช้กับชีวิตได้ดี</t>
  </si>
  <si>
    <t>3.9 เสริมสร้างความเข้มแข็งของสถาบันครอบครัว</t>
  </si>
  <si>
    <t>อุดหนุน/สนับสนุนศูนย์พัฒนา</t>
  </si>
  <si>
    <t>เป็นการส่งเสริมครอบครัวไทย</t>
  </si>
  <si>
    <t>ชุมชนได้รับการส่งเสริมให้มี</t>
  </si>
  <si>
    <t>สถาบันครอบครัวมีความอบอุ่น</t>
  </si>
  <si>
    <t>ครอบครัวในชุมชน ต.โนนเมือง</t>
  </si>
  <si>
    <t>ให้เข้มแข็ง</t>
  </si>
  <si>
    <t>ความเข้มแข็งขึ้น</t>
  </si>
  <si>
    <t>มีความรักความเข้าใจกัน</t>
  </si>
  <si>
    <t>ส่งเสริมกิจกรรมวันครอบครัว</t>
  </si>
  <si>
    <t xml:space="preserve"> - เพื่อให้สถาบันครอบครัวมี</t>
  </si>
  <si>
    <t>สถานบันครอบครัวในตำบล</t>
  </si>
  <si>
    <t>และรณรงค์ป้องกันปัญหาความ</t>
  </si>
  <si>
    <t>ความเข้มแข็ง</t>
  </si>
  <si>
    <t>ทุกครอบครัวมีความเข้มแข็ง</t>
  </si>
  <si>
    <t xml:space="preserve">รุนแรง </t>
  </si>
  <si>
    <t xml:space="preserve"> - เพื่อให้เยาวชนมีจิตสำนึกรัก</t>
  </si>
  <si>
    <t>เยาวชนรักบ้านเกิดมีความคิดสร้าง</t>
  </si>
  <si>
    <t>บ้านเกิดสร้างความสามัคคี</t>
  </si>
  <si>
    <t>สรรค์ที่จะพัฒนาบ้านเกิดให้จริญ</t>
  </si>
  <si>
    <t>3.10  ส่งเสริมการแพทย์แผนไทย และสมุนไพรไทย</t>
  </si>
  <si>
    <t>ส่งเสริมและผลิตยาสมุนไพร</t>
  </si>
  <si>
    <t>เพื่อสนับสนุนภูมิปัญญาท้องถิ่น</t>
  </si>
  <si>
    <t>มีการพัฒนางานด้านภูมิปัญญา</t>
  </si>
  <si>
    <t>ยาสมุนไพรไทยที่เป็นที่ยอมรับ</t>
  </si>
  <si>
    <t>/ศูนย์สาธิตสมุนไพรในชุมชน</t>
  </si>
  <si>
    <t>ในการใช้สมุนไพรไทย</t>
  </si>
  <si>
    <t>และสร้างรายได้ในชุมชน</t>
  </si>
  <si>
    <t>ส่งเสริมแพทย์แผนไทย</t>
  </si>
  <si>
    <t>มีแพทย์แผนไทยในการให้</t>
  </si>
  <si>
    <t>มีการบริการทางการแพทย์</t>
  </si>
  <si>
    <t>ประชาชนได้รับการบำบัดรักษา</t>
  </si>
  <si>
    <t>ในสถานบริการ</t>
  </si>
  <si>
    <t>บริการประชาชน</t>
  </si>
  <si>
    <t>และประชาชนทั่วไป</t>
  </si>
  <si>
    <t>แผนไทย</t>
  </si>
  <si>
    <t>ด้วยแพทย์แผนไทย</t>
  </si>
  <si>
    <t>ส่งเสริม/อบรมให้ความรู้เกี่ยว</t>
  </si>
  <si>
    <t>ผู้ที่สนใจในตำบล</t>
  </si>
  <si>
    <t>เป็นศูนย์รวมของสมุนไพรไทย</t>
  </si>
  <si>
    <t>กับการแพทย์แผนไทย และ</t>
  </si>
  <si>
    <t>ในชุมชนให้เป็นที่รู้จักทั่วไป</t>
  </si>
  <si>
    <t>สมุนไพรไทย</t>
  </si>
  <si>
    <t>ประชาชนมีความรู้และสามารถนำ</t>
  </si>
  <si>
    <t>ไปประกอบอาชีพเสริมรายได้ให้</t>
  </si>
  <si>
    <t>แก่ครอบครัว</t>
  </si>
  <si>
    <t>3.11 ส่งเสริมและสนับสนุนการป้องกันและควบคุมโรคติดต่อ</t>
  </si>
  <si>
    <t>โครงการป้องกันโรคไข้เลือด</t>
  </si>
  <si>
    <t>เพื่อป้องกันการเกิดโรคไข้เลือด</t>
  </si>
  <si>
    <t>ร้อยละของไข้เลือดออกมีอัตรา</t>
  </si>
  <si>
    <t>ประชาชนแข็งแร็งและปลอดภัย</t>
  </si>
  <si>
    <t>ออกควบคุมแหล่งเพาะพันธุ์</t>
  </si>
  <si>
    <t>ออกระบาด</t>
  </si>
  <si>
    <t>ที่ลดลง 70%</t>
  </si>
  <si>
    <t>จากโรคไข้เลือดออก</t>
  </si>
  <si>
    <t>ส่งเสริมการป้องกันโรค</t>
  </si>
  <si>
    <t>เพื่อให้ประชาชนมีความรู้ใน</t>
  </si>
  <si>
    <t>ร้อยละของการเกิดโรคเอดส์</t>
  </si>
  <si>
    <t>ควบคุมและป้องกันโรคเอดส์</t>
  </si>
  <si>
    <t>เอดส์</t>
  </si>
  <si>
    <t>การป้องกันตัวเองจากโรคเอดส์</t>
  </si>
  <si>
    <t>ไม่ให้ระบาด</t>
  </si>
  <si>
    <t>ป้องกัน/ส่งเสริมดูแล/ควบคุม</t>
  </si>
  <si>
    <t>เพื่อให้ประชาชนมีความรู้และ</t>
  </si>
  <si>
    <t>ไม่มีโรคระบาดและโรคติดต่อ</t>
  </si>
  <si>
    <t>โรคระบาดและโรคติดต่อ</t>
  </si>
  <si>
    <t>รู้จึกวิธีป้องกันตัวเองจากโรค</t>
  </si>
  <si>
    <t>ภายในพื้นที่</t>
  </si>
  <si>
    <t>ระบาดและโรคติดต่อต่าง ๆ</t>
  </si>
  <si>
    <t>3.12  ส่งเสริมการดูแลรักษาสุขาพที่เกิดจากโรคไม่ติดต่อ</t>
  </si>
  <si>
    <t>ส่งเสริมทันตสาธารณสุขใน</t>
  </si>
  <si>
    <t>ให้บริการประชาชนในการดูแล</t>
  </si>
  <si>
    <t>มีกิจกรรมการดูแลช่องปากของ</t>
  </si>
  <si>
    <t>ประชาชนได้รับการตรวจเกี่ยวกับ</t>
  </si>
  <si>
    <t>รักษาช่องปากช่องฟัน</t>
  </si>
  <si>
    <t>ประชาชนทุกคน</t>
  </si>
  <si>
    <t>ช่องปากและช่องฟันเพื่อสุขภาพ</t>
  </si>
  <si>
    <t>ช่องปากและฟันที่ดี</t>
  </si>
  <si>
    <t>3.13  สนับสนุนศูนย์อาสาสมัครป้องกันภัยฝ่ายพลเรือนท้องถิ่น</t>
  </si>
  <si>
    <t>จัดซื้ออุปกรณ์ปฏิบัติงานสำ</t>
  </si>
  <si>
    <t>เพื่อให้ อปพร.และทีมกู้ภัย</t>
  </si>
  <si>
    <t>อปพร.ประจำตำบล</t>
  </si>
  <si>
    <t>อป.พร.มีอุปกรณ์ในการปฏิบัติ</t>
  </si>
  <si>
    <t>มีเครื่องมือใช้ในการทำงาน</t>
  </si>
  <si>
    <t>มีอุปกรณ์ในการทำงาน</t>
  </si>
  <si>
    <t>งาน</t>
  </si>
  <si>
    <t>เพื่อป้องกันอุบัติเหตุที่จะเกิด</t>
  </si>
  <si>
    <t>ร้อยละของการเกิดอุบัติเหตุใน</t>
  </si>
  <si>
    <t>ประชาชนได้รับความปลอด</t>
  </si>
  <si>
    <t>ขึ้นในช่วงเทศกาล</t>
  </si>
  <si>
    <t>ช่วงเทศกาลลดลง 50%</t>
  </si>
  <si>
    <t>ภัยจากอุบัติเหตุ</t>
  </si>
  <si>
    <t>ชีวิตและทรัพย์สินประชาชน</t>
  </si>
  <si>
    <t>ภัยในชีวิตและทรัพย์สินเพิ่มขึ้น</t>
  </si>
  <si>
    <t>พัฒนาศักยภาพหน่วยการ</t>
  </si>
  <si>
    <t>เพื่อให้ประชาชนได้รับการบริการ</t>
  </si>
  <si>
    <t>มีการให้บริการทางการแพทย์</t>
  </si>
  <si>
    <t>แพทย์ฉุกเฉิน</t>
  </si>
  <si>
    <t>ที่รวดเร็วและมีความปลอด</t>
  </si>
  <si>
    <t>ต.อุทัยสวรรค์</t>
  </si>
  <si>
    <t>ฉุกเฉินที่รวดเร็วขึ้น</t>
  </si>
  <si>
    <t>ทันท่วงทีภายในเวลา 10 นาที</t>
  </si>
  <si>
    <t>ภัยในชีวิตของประชาชน</t>
  </si>
  <si>
    <t>ต.ฝั่งแดง</t>
  </si>
  <si>
    <t>ซื้อชุดให้กับ อปพร.,ทีมกู้ภัย</t>
  </si>
  <si>
    <t>เพื่อเพิ่มประสิทธิภาพในการทำ</t>
  </si>
  <si>
    <t>ผู้ปฏิบัติงานมีชุดในการปฏิบัติ</t>
  </si>
  <si>
    <t>ประชาชนได้รับความปลอดภัยใน</t>
  </si>
  <si>
    <t>จนท.งานป้องกันและบรรเทา</t>
  </si>
  <si>
    <t>งานของหน่วยกู้ภัย</t>
  </si>
  <si>
    <t>ชีวิตและทรัพย์สินเพิ่มขึ้น</t>
  </si>
  <si>
    <t>สาธารณภัย</t>
  </si>
  <si>
    <t>จัดซื้ออุปกรณ์ดับเพลิง</t>
  </si>
  <si>
    <t>เพื่อความป้องกันและใช้ควบคุม</t>
  </si>
  <si>
    <t>มีอุปกรณ์ดับเพลิงใช้ในการ</t>
  </si>
  <si>
    <t>มีอุปกรณ์ที่ใช้ในการควบคุมไฟป่า</t>
  </si>
  <si>
    <t>ไฟป่าได้อย่างท่วงทัน</t>
  </si>
  <si>
    <t>ปฏิบัติงาน</t>
  </si>
  <si>
    <t>ได้อย่างรวดเร็ว</t>
  </si>
  <si>
    <t>จัดตั้งกองทุนสวัสดิการ</t>
  </si>
  <si>
    <t>เพื่อให้สมาชิก อปพร.มีกองทุน</t>
  </si>
  <si>
    <t>สมาชิก อป.พร.มีกองทุนและ</t>
  </si>
  <si>
    <t>สมาชิก อปพร.มีสวัสดิการในการ</t>
  </si>
  <si>
    <t>สมาชิก อปพร.</t>
  </si>
  <si>
    <t>ในการปฏิบัติงาน</t>
  </si>
  <si>
    <t>สวัสดิการในการปฏิบัติงาน</t>
  </si>
  <si>
    <t>ฝึกอบรมอาสาสมัครป้อง</t>
  </si>
  <si>
    <t>เพื่อให้สมาชิก อปพร.ได้ฝึกอบ</t>
  </si>
  <si>
    <t>ผู้ผ่านการอบรมสามารถนำ</t>
  </si>
  <si>
    <t>กันภัยฝ่ายพลเรือนประจำ</t>
  </si>
  <si>
    <t>รมความรู้ในการป้องกันและ</t>
  </si>
  <si>
    <t>ทักษะความรู้ในการปฏิบัติงาน</t>
  </si>
  <si>
    <t>ความรู้ไปใช้ในการป้องกัน</t>
  </si>
  <si>
    <t>ตำบล (อปพร.)</t>
  </si>
  <si>
    <t>บรรเทาสาธารณภัย</t>
  </si>
  <si>
    <t>ร้อยละ 90%</t>
  </si>
  <si>
    <t>ชีวิตและทรัพย์สินภายในชุมชน</t>
  </si>
  <si>
    <t xml:space="preserve">ฝึกอบรมโครงการ </t>
  </si>
  <si>
    <t>เพื่อผู้เข้าอบรมมีความรู้ใน</t>
  </si>
  <si>
    <t>ชุด 1 ตำบล 1 ทีม</t>
  </si>
  <si>
    <t>ผู้ผ่านการอบรมสามารถช่วย</t>
  </si>
  <si>
    <t>1 ตำบล 1ทีมกู้ภัย(OTOS)</t>
  </si>
  <si>
    <t>การช่วยเหลือเมื่อมีผู้ได้รับ</t>
  </si>
  <si>
    <t>กู้ภัย</t>
  </si>
  <si>
    <t>เหลือผู้ประสบภัยได้อย่างถูก</t>
  </si>
  <si>
    <t>และซื้อชุดปฏิบัติการ</t>
  </si>
  <si>
    <t>อุบัติเหตุในด้านต่าง ๆ</t>
  </si>
  <si>
    <t>วิธีและปลอดภัย</t>
  </si>
  <si>
    <t>3.14  ส่งเสริมสนับสนุนการนำหลักการมีส่วนร่วมมาใช้ในการบริหารจัดการ</t>
  </si>
  <si>
    <t>อบรมอาสาสมัครในการ</t>
  </si>
  <si>
    <t>อาสาสมัครของพื้นที่ใน</t>
  </si>
  <si>
    <t>มีการรวบรวมข้อมูลพื้นฐาน</t>
  </si>
  <si>
    <t>ประชาชนมีส่วนร่วมในการ</t>
  </si>
  <si>
    <t>จัดเก็บข้อมูล จปฐ. /กชช.</t>
  </si>
  <si>
    <t>ชุมชนมีส่วนร่วมในการจัด</t>
  </si>
  <si>
    <t>ของตำบล</t>
  </si>
  <si>
    <t>รับรู้ข้อมูลและการดำเนินงาน</t>
  </si>
  <si>
    <t>และจัดทำข้อมูล จปฐ.</t>
  </si>
  <si>
    <t>เก็บข้อมูลพื้นฐานและรับทราบข้อมูล</t>
  </si>
  <si>
    <t>ของท้องถิ่น</t>
  </si>
  <si>
    <t>ค่าใช้จ่ายในการจัดการเลือกตั้ง</t>
  </si>
  <si>
    <t>เพื่อตั้งไว้ใช้จ่ายในการเลือกตั้ง</t>
  </si>
  <si>
    <t>มีค่าใช้จ่ายในการจัดการเลือกตั้ง</t>
  </si>
  <si>
    <t xml:space="preserve">คณะบริหาร สมาชิกสภา ของ </t>
  </si>
  <si>
    <t xml:space="preserve">3.15 การประยุกต์ใช้อนุญาโตตุลาการเพื่อพิจารณาข้อพิพาททางการปกครอง </t>
  </si>
  <si>
    <t>3.16  การบริการประชาชน</t>
  </si>
  <si>
    <t>จัดซื้อเต็นท์ โต๊ะ เก้าอี้</t>
  </si>
  <si>
    <t>เพื่อบริการประชาชนในงาน</t>
  </si>
  <si>
    <t>ใช้ในสำนักงาน อบต.</t>
  </si>
  <si>
    <t>ประชาชนได้รับการบริการที่</t>
  </si>
  <si>
    <t>ประชาชนที่ขอรับบริการได้</t>
  </si>
  <si>
    <t>ที่สำคัญต่าง ๆ</t>
  </si>
  <si>
    <t>และ หมู่ที่ 1-15</t>
  </si>
  <si>
    <t>รับบริการอย่างเพียงพอ</t>
  </si>
  <si>
    <t>โครงการบ้านท้องถิ่นไทย</t>
  </si>
  <si>
    <t>เพื่อให้ครอบครัวที่ยากจนมีที่พัก</t>
  </si>
  <si>
    <t>มีการก่อสร้างบ้านให้กับผู้</t>
  </si>
  <si>
    <t>ผู้ที่ได้รับบ้านมีที่อยู่อาศัย</t>
  </si>
  <si>
    <t>เทิดไท้องค์ราชัน</t>
  </si>
  <si>
    <t>อาศัย</t>
  </si>
  <si>
    <t>ยากไร้</t>
  </si>
  <si>
    <t>ซ่อมแซมหอกระจายข่าว</t>
  </si>
  <si>
    <t>เพื่อเผยแพร่ ประชาสัมพันธ์ข้อมูล</t>
  </si>
  <si>
    <t>ประชาชนทราบเหตุการบ้านเมือง</t>
  </si>
  <si>
    <t xml:space="preserve">ประจำหมู่บ้าน </t>
  </si>
  <si>
    <t>ข่าวสาร</t>
  </si>
  <si>
    <t>ที่ทันสมัย</t>
  </si>
  <si>
    <t>จัดซื้อเครื่องขยายเสียงประจำ</t>
  </si>
  <si>
    <t>เพื่อใช้ในการจัดกิจกรรมต่างๆภาย</t>
  </si>
  <si>
    <t>หมู่ที่ 5,6,7,10,14</t>
  </si>
  <si>
    <t>มีการซื้อเครื่องเสียงในการจัด</t>
  </si>
  <si>
    <t>กิจกรรมในชุมชน</t>
  </si>
  <si>
    <t>3.17  การส่งเสริมสนับสนุนการกีฬา และนันทนาการ</t>
  </si>
  <si>
    <t>จัดอบรม/ส่งเสริมกิจกรรม</t>
  </si>
  <si>
    <t>เพื่อให้ผู้สูงอายุได้ใช้เวลาว่าง</t>
  </si>
  <si>
    <t>มีการจัดกิจกรรมให้กับผู้สูง</t>
  </si>
  <si>
    <t>ผู้สูงอายุที่เข้าร่วมกิจกรรมมี</t>
  </si>
  <si>
    <t>นันทนาการผู้สูงอายุและประ</t>
  </si>
  <si>
    <t>ให้เป็นประโยชน์และมีกิจกรรม</t>
  </si>
  <si>
    <t>อายุได้ทำร่วมกัน</t>
  </si>
  <si>
    <t>สุขภาพจิตดีไม่รู้สึกอ้างว้าง</t>
  </si>
  <si>
    <t>ชาชนเพื่อสุขภาพ</t>
  </si>
  <si>
    <t>ร่วมกัน</t>
  </si>
  <si>
    <t>ส่งเสริมกิจกรรมนันทนการ</t>
  </si>
  <si>
    <t>เพื่อให้เด็กเยาวชนและประชา</t>
  </si>
  <si>
    <t>ประชาชนในตำบลทุกคนมี</t>
  </si>
  <si>
    <t>เด็กเยาวชนและประชาชนทั่วไป</t>
  </si>
  <si>
    <t>และออกกำลังกายในชุมชน</t>
  </si>
  <si>
    <t>ชนทั่วไปจัดตั้งกลุ่มการออกกำลัง</t>
  </si>
  <si>
    <t>สุขภาพร่างกายที่แข็งแรง</t>
  </si>
  <si>
    <t>มีสุขภาพแข็งแรง สุขภาพจิตดี</t>
  </si>
  <si>
    <t>กายและกิจกรรมนันทนาการ</t>
  </si>
  <si>
    <t>โครงการกีฬาสัมพันธ์ร่วม</t>
  </si>
  <si>
    <t>เพื่อสร้างความสัมพันธ์อันดี</t>
  </si>
  <si>
    <t>มีกิจกรรมการแข่งขันกีฬาร่วม</t>
  </si>
  <si>
    <t>ผู้บริหาร,พนักงานตลอดจนสมาชิก</t>
  </si>
  <si>
    <t>กับ อปท.อื่น</t>
  </si>
  <si>
    <t>ร่วมกับอปท.อื่น</t>
  </si>
  <si>
    <t>สภามีสุขภาพร่างกายที่แข็งแรง</t>
  </si>
  <si>
    <t>ส่งเสริมการออกกำลังกาย/</t>
  </si>
  <si>
    <t>เพื่อใช้เป็นอุปกรณ์ในการออกกำลัง</t>
  </si>
  <si>
    <t>มีการจัดซื้อเครื่องเสียงใช้ใน</t>
  </si>
  <si>
    <t>ชาวบ้านมีเครื่องเสียงใช้ในการ</t>
  </si>
  <si>
    <t>บาสโลบ</t>
  </si>
  <si>
    <t>กายของชุมชน</t>
  </si>
  <si>
    <t>การออกกำลังกาย</t>
  </si>
  <si>
    <t>เปิดออกกำลังกาย</t>
  </si>
  <si>
    <t>สนับสนุนกีฬาเยาวชนเพื่อ</t>
  </si>
  <si>
    <t>เพื่อให้เยาวชนได้หันมาสนใจการ</t>
  </si>
  <si>
    <t>เยาวชนทุกคนมีสุขภาพร่างกาย</t>
  </si>
  <si>
    <t>เยาวชนมีความสามัคคีมากขึ้น</t>
  </si>
  <si>
    <t>ความสามัคคี</t>
  </si>
  <si>
    <t>ออกกำลังกาย สุขภาพแข็งแรง</t>
  </si>
  <si>
    <t>ที่แข็งแรง</t>
  </si>
  <si>
    <t>4.  ยุทธศาสตร์การพัฒนาด้านศิลปวัฒนธรรม  จารีตประเพณีและภูมิปัญญาท้องถิ่น</t>
  </si>
  <si>
    <t>4.1  ส่งเสริมพระพุทธศาสนา และศาสนาอื่น ๆ</t>
  </si>
  <si>
    <t>ส่งเสริมโรงเรียนพุทธศาสนา</t>
  </si>
  <si>
    <t>เพื่อให้เยาวชน ประชาชน ได้รับฟัง</t>
  </si>
  <si>
    <t>ประชาชนในตำบลได้รับการ</t>
  </si>
  <si>
    <t>เยาวชนและประชาชนมีความ</t>
  </si>
  <si>
    <t>วันอาทิตย์</t>
  </si>
  <si>
    <t>ธรรมะ และตั้งมั่นประพฤติ</t>
  </si>
  <si>
    <t>ปลูกจิตสำนึกที่ดี</t>
  </si>
  <si>
    <t>ซาบซึ้งในคำสอนของพระ</t>
  </si>
  <si>
    <t>ปฏิบัติธรรม</t>
  </si>
  <si>
    <t>พุทธศาสนา</t>
  </si>
  <si>
    <t>ซ่อมแซมหอพระพุทธ</t>
  </si>
  <si>
    <t>เพื่อส่งเสริมพุทธศาสนา</t>
  </si>
  <si>
    <t>ซาบซึ้งในคำสอนของพระพุทธศาสนา</t>
  </si>
  <si>
    <t>จัดให้มีการบวชภาคฤดูร้อน/</t>
  </si>
  <si>
    <t>เพิ่มทักษะในการใช้เวลาว่างใน</t>
  </si>
  <si>
    <t>เด็กๆได้รับการปลูกจิตสำนึก</t>
  </si>
  <si>
    <t>เพื่อให้เด็กและเยาวชนใช้เวลา</t>
  </si>
  <si>
    <t>บวชชีพราหมณ์</t>
  </si>
  <si>
    <t>ช่วงปิดเทอม</t>
  </si>
  <si>
    <t>ที่ดีในช่วงปิดเทอม</t>
  </si>
  <si>
    <t>ว่างในช่วงปิดเทอม</t>
  </si>
  <si>
    <t>จัดอบรมเข้าค่ายปฏิบัติธรรม</t>
  </si>
  <si>
    <t>เยาวชน ผู้สูงอายุ และประชาชน</t>
  </si>
  <si>
    <t>เยาวชน ผู้สูงอายุ รวมถึงประ</t>
  </si>
  <si>
    <t>ธรรมะ รวมถึงผู้สูงอายุและตั้งมั่น</t>
  </si>
  <si>
    <t>มีความซาบซึ้งในคำสอนของพระ</t>
  </si>
  <si>
    <t>ชาชนทั่วไป</t>
  </si>
  <si>
    <t>ประพฤติปฏิบัติธรรม</t>
  </si>
  <si>
    <t>4.2  ส่งเสริมและสนับสนุนศิลปวัฒนธรรมและภูมิปัญญาท้องถิ่น และปราชญ์ชาวบ้าน</t>
  </si>
  <si>
    <t>ส่งเสริมสนับสนุนงาน</t>
  </si>
  <si>
    <t>เพื่อจัดงานประเพณีและกิจ</t>
  </si>
  <si>
    <t>อปท.มีการจัดกิจกรรมประเพณี</t>
  </si>
  <si>
    <t>ประเพณีท้องถิ่นและกิจกรรม</t>
  </si>
  <si>
    <t>ประเพณีและกิจกรรมวัน</t>
  </si>
  <si>
    <t>กรรมวันสำคัญเช่น ประเพณีวันลอย</t>
  </si>
  <si>
    <t>และ ศพด.ในตำบล</t>
  </si>
  <si>
    <t>ต่างๆในชุมชน</t>
  </si>
  <si>
    <t>ได้รับการสืบทอด</t>
  </si>
  <si>
    <t xml:space="preserve">สำคัญต่างๆ </t>
  </si>
  <si>
    <t>กระทง,บุญบั้งไฟ,ลดน้ำดำหัวฯ</t>
  </si>
  <si>
    <t>จัดซื้อหม้อต้มยาสมุนไพร</t>
  </si>
  <si>
    <t>สนับสนุนภูมิปัญญาท้องถิ่น</t>
  </si>
  <si>
    <t>ภูมิปัญญาท้องถิ่นได้รับการ</t>
  </si>
  <si>
    <t>ภูมิปัญญาท้องถิ่นในชุมชนได้</t>
  </si>
  <si>
    <t>ให้กลุ่มสมุนไพร</t>
  </si>
  <si>
    <t>ให้สืบทอดคงอยู่ตลอดไป</t>
  </si>
  <si>
    <t>สืบทอดสู่รุ่นต่อไป</t>
  </si>
  <si>
    <t>รับการสืบทอด</t>
  </si>
  <si>
    <t>ส่งเสริมภูมิปัญญาท้องถิ่น/ก่อ</t>
  </si>
  <si>
    <t>สร้างโรงเรียนผู้สูงอายุ</t>
  </si>
  <si>
    <t>สนับสนุนการถ่ายทอดภูมิ</t>
  </si>
  <si>
    <t>เพื่อถ่ายทอดการเรียน</t>
  </si>
  <si>
    <t>ศิลปะท้องถิ่นได้รับการถ่าย</t>
  </si>
  <si>
    <t>เด็กและเยาวชนได้เรียนรู้</t>
  </si>
  <si>
    <t>ปัญญาท้องถิ่น  โดยจัดหา</t>
  </si>
  <si>
    <t>ศิลปะท้องถิ่นให้แก่เด็กและ</t>
  </si>
  <si>
    <t>สืบไปเพิ่มขึ้น 50%</t>
  </si>
  <si>
    <t>ศิลปะท้องถิ่นเพื่อสืบทอด</t>
  </si>
  <si>
    <t>วิทยากรที่มีความสามารถ</t>
  </si>
  <si>
    <t>เยาวชนได้สืบทอดต่อไป</t>
  </si>
  <si>
    <t>ภูมิปัญญาท้องถิ่นต่อไป</t>
  </si>
  <si>
    <t>ในท้องถิ่นทุกประเภท</t>
  </si>
  <si>
    <t>โครงการพาลูกจูงหลานเข้าวัด</t>
  </si>
  <si>
    <t>เพื่อส่งเสริมปลูกฝังให้เด็กเห็น</t>
  </si>
  <si>
    <t>มีกิจกรรมเด็กๆได้เล็งเห็น</t>
  </si>
  <si>
    <t>เด็กมองเห็นความสำคัญของวัด</t>
  </si>
  <si>
    <t>ความสำคัญของวัด</t>
  </si>
  <si>
    <t>ความสำคัญของพระพุทธศาสนา</t>
  </si>
  <si>
    <t>ศิลปะท้องถิ่นสืบไป</t>
  </si>
  <si>
    <t>จัดซื้อเวทีมวยไทย</t>
  </si>
  <si>
    <t>งานบุญคูณลาน</t>
  </si>
  <si>
    <t>ถ่ายเพิ่มขึ้น 50%</t>
  </si>
  <si>
    <t>โครงการจัดงานวันสำคัญทาง</t>
  </si>
  <si>
    <t>เพื่อให้เด็กได้รับการปลูกฝัง</t>
  </si>
  <si>
    <t>เด็กๆมีคุณธรรมจริยธรรมใน</t>
  </si>
  <si>
    <t>เด็กปฐมวัยได้รับการส่งเสริม</t>
  </si>
  <si>
    <t>ศาสนา</t>
  </si>
  <si>
    <t>คุณธรรมจริยธรรม</t>
  </si>
  <si>
    <t>การดำรงค์ชีวิตที่เพิ่มขึ้น 50%</t>
  </si>
  <si>
    <t>ทักษะกระบวนการทางวิทยา</t>
  </si>
  <si>
    <t>ศาสตร์และมีความรู้จากประสบ</t>
  </si>
  <si>
    <t>การณ์ตรงไปใช้ในชีวิตประจำวัน</t>
  </si>
  <si>
    <t>ถ่ายทอดภูมิปัญญาไทยให้</t>
  </si>
  <si>
    <t>เพื่อให้ลูกหลานอนุรักษ์ภูมิปัญญา</t>
  </si>
  <si>
    <t>ลูกหลานรักษาภูมิปัญญาไทยให้</t>
  </si>
  <si>
    <t>ลูกหลาน/ประวัติศาสตร์ท้องถิ่น</t>
  </si>
  <si>
    <t>ไทยให้สืบไป</t>
  </si>
  <si>
    <t>สืบทอดต่อไป/รู้จักประวัติศาสตร์</t>
  </si>
  <si>
    <t>ท้องถิ่น(ชุมชน)</t>
  </si>
  <si>
    <t>อบรมการอนุรักษ์กลองยาว</t>
  </si>
  <si>
    <t>เพื่อให้เยาวชน ตลอดจนผู้สูงอายุ</t>
  </si>
  <si>
    <t>กลุ่มเป้าหมายสามารถตีกลองยาว</t>
  </si>
  <si>
    <t>เยาชน/ประชาชน/ผู้สูงอายุ/</t>
  </si>
  <si>
    <t>ที่สนใจได้สืบทอดกลุ่มอนุรักษ์</t>
  </si>
  <si>
    <t xml:space="preserve"> รร.บ้านโนนเมือง</t>
  </si>
  <si>
    <t>ได้เพิ่มรายได้เสริมให้กับครอบครัว</t>
  </si>
  <si>
    <t>ศิลปหัถกรรมในโรงเรียน</t>
  </si>
  <si>
    <t>กลองยาวต่อไป</t>
  </si>
  <si>
    <t>4.3   ส่งเสริมการจัดการเทศกาล  และงานประเพณีที่สำคัญของท้องถิ่นเพื่อการท่องเที่ยว</t>
  </si>
  <si>
    <t>โครงการจัดกิจกรรมงาน</t>
  </si>
  <si>
    <t>เพื่อส่งเสริมงานกาชาดอำเภอ</t>
  </si>
  <si>
    <t>มีการจัดกิจกรรมกาชาดอำเภอ</t>
  </si>
  <si>
    <t>มีประชาชนต่างถิ่นมาร่วมชมงาน</t>
  </si>
  <si>
    <t>กาชาดอำเภอและกาชาด</t>
  </si>
  <si>
    <t>และกาชาดจังหวัดหนองบัวลำภู</t>
  </si>
  <si>
    <t>และกาชาดจังหวัดขึ้นทุกปี</t>
  </si>
  <si>
    <t>ทำให้เกิดการท่องเที่ยวสร้างงาน</t>
  </si>
  <si>
    <t>จังหวัดหนองบัวลำภู</t>
  </si>
  <si>
    <t>สร้างรายได้ให้ชุมชน</t>
  </si>
  <si>
    <t>สนับสนุนกิจกรรมวันพ่อ</t>
  </si>
  <si>
    <t>เพื่อแสดงความจงรักภักดีต่อพระ</t>
  </si>
  <si>
    <t>ประชาชนได้รับการปูกจิตสำนึก</t>
  </si>
  <si>
    <t>ประชาชนมีความจงรักภักดีต่อ</t>
  </si>
  <si>
    <t>วันแม่แห่งชาติ</t>
  </si>
  <si>
    <t>บาทสมเด็จพระเจ้าอยู่หัวเนื่องใน</t>
  </si>
  <si>
    <t>ในการแสดงความจงรักภักดี</t>
  </si>
  <si>
    <t>สถาบันพระมหากษัตริย์</t>
  </si>
  <si>
    <t>วันเฉลิมพระชนมพรรษา 5 ธันวา</t>
  </si>
  <si>
    <t>ต่อสถาบันพระมหากษัตริย์</t>
  </si>
  <si>
    <t>มหาราชและ 12 สิงหามหาราชนี้</t>
  </si>
  <si>
    <t>ก่อสร้างฐานจุดบั้งไฟแสนใน</t>
  </si>
  <si>
    <t>เพื่อส่งเสริมประเพณีบุญบั้งไฟ</t>
  </si>
  <si>
    <t>หมู่ที่ 7,14</t>
  </si>
  <si>
    <t>มีการก่อสร้างฐานจุดบั้งไฟแสน</t>
  </si>
  <si>
    <t>1.ชุมชนภูพระ จุดที่หนองตาไก้</t>
  </si>
  <si>
    <t>เพื่อการท่องเที่ยว</t>
  </si>
  <si>
    <t>จำนวน 2 จุดในตำบล</t>
  </si>
  <si>
    <t>2.ที่สาธารณประโยชน์ทางนาเลิง</t>
  </si>
  <si>
    <t>จัดซื้อซุ้มเฉลิมพระเกียรติ</t>
  </si>
  <si>
    <t>เพื่อใช้ในการจัดงานเฉลิมพระ</t>
  </si>
  <si>
    <t>มีซุ้มเฉลิมพระเกียรติที่สวยงาม</t>
  </si>
  <si>
    <t>เกียรติต่างๆ</t>
  </si>
  <si>
    <t>ไว้ใช้ในการจัดงาน</t>
  </si>
  <si>
    <t>สนับสนุนโครงการปกป้อง</t>
  </si>
  <si>
    <t>เพื่อแสดงความจงรักภักดีต่อสถาบัน</t>
  </si>
  <si>
    <t>มีการจัดกิจกรรมแสดงความ</t>
  </si>
  <si>
    <t>สถาบัน</t>
  </si>
  <si>
    <t>พระมหากษัตริย์</t>
  </si>
  <si>
    <t>จงรักภักดีต่อสถาบัน</t>
  </si>
  <si>
    <t>โครงการจัดงานรัฐพิธีต่างๆ</t>
  </si>
  <si>
    <t>เพื่อแสดงความจงรักภักดีต่อสถา</t>
  </si>
  <si>
    <t>อำเภอนากลาง</t>
  </si>
  <si>
    <t>บันพระมหากษัตริย์</t>
  </si>
  <si>
    <t>โครงการจัดขบวนแห่ในงาน</t>
  </si>
  <si>
    <t>สักการะสมเด็จพระนเรศวรฯ</t>
  </si>
  <si>
    <t>กาชาดหนองบัวลำภู</t>
  </si>
  <si>
    <t>โครงการบำบัดทุกข์ บำรุงสุข</t>
  </si>
  <si>
    <t>เพื่อให้เจ้าหน้าที่มีการพบปะพูดคุย</t>
  </si>
  <si>
    <t>จัดกิจกรรมบำบัดทุกข์บำรุงสุข</t>
  </si>
  <si>
    <t>ประชาชนได้รับการแก้ไขปัญหา</t>
  </si>
  <si>
    <t>สร้างรอยยิ้มให้ประชาชน</t>
  </si>
  <si>
    <t>กับประชาชนได้มากขึ้นได้รู้จัก</t>
  </si>
  <si>
    <t>ได้ถูกวิธีทำให้ประชาชนมีชีวิต</t>
  </si>
  <si>
    <t>(จังหวัดเคลื่อนที่)</t>
  </si>
  <si>
    <t>ปัญหาความเดือดร้อนของประชา</t>
  </si>
  <si>
    <t>ความเป็นอยู่ที่ดีขึ้น</t>
  </si>
  <si>
    <t>ชนและได้แก้ไขปัญหาได้ถูกทาง</t>
  </si>
  <si>
    <t>โครงการอำเภอยิ้มเคลื่อนที่</t>
  </si>
  <si>
    <t>มีการจัดกิจกรรมอำเภอยิ้ม</t>
  </si>
  <si>
    <t>เคลื่อนที่</t>
  </si>
  <si>
    <t>โครงการขอรับการสนับสนุน</t>
  </si>
  <si>
    <t>โครงการอันเนื่องมาจากพระ</t>
  </si>
  <si>
    <t>ราชดำริระดับอำเภอต้นแบบ</t>
  </si>
  <si>
    <t>เฉลิมพระเกียรติ</t>
  </si>
  <si>
    <t>รวมจำนวนโครงการ</t>
  </si>
  <si>
    <t>จำนวนเงินรวม</t>
  </si>
  <si>
    <t>มีความเข้มแข็งในการประกอบ</t>
  </si>
  <si>
    <t>อาชีพ</t>
  </si>
  <si>
    <t>ยุงลายโดยการฉีดพ่นยากำจัดยุงลาย</t>
  </si>
  <si>
    <t>กิจกรรม</t>
  </si>
  <si>
    <t>สนุนงบประมาณในการจัด</t>
  </si>
  <si>
    <t>เพื่อเป็นการส่งเสริมและสนับ</t>
  </si>
  <si>
    <t>ประชาชนมีรายได้เสริมและ</t>
  </si>
  <si>
    <t>ประหยัดค่าใช้จ่ายในการ</t>
  </si>
  <si>
    <t>ดำเนินการ</t>
  </si>
  <si>
    <t>คุณภาพ  สตรีในตำบล</t>
  </si>
  <si>
    <t>โนนเมืองมีกิจกรรมเสริม</t>
  </si>
  <si>
    <t>ผู้พิการและผู้สูงอายุ/ผู้ติดเชื้อ</t>
  </si>
  <si>
    <t>และผู้ด้อยโอกาสมีรายได้เสริม</t>
  </si>
  <si>
    <t>ในการเลี้ยงชีพ</t>
  </si>
  <si>
    <t>ข้อเสียและสามารถเลือกใช้เทค</t>
  </si>
  <si>
    <t>โนโลยีที่เหมาะสมกับท้องถิ่น</t>
  </si>
  <si>
    <t>ได้อย่างมีประสิทธิภาพ</t>
  </si>
  <si>
    <t>ชุมชนตระหนักถึงข้อดี</t>
  </si>
  <si>
    <t>ในพื้นที่</t>
  </si>
  <si>
    <t xml:space="preserve"> 90% ของประชาชน</t>
  </si>
  <si>
    <t>ร้อยละของประชาชนที่เข้า</t>
  </si>
  <si>
    <t>ร่วม ประชาคมไม่น้อยกว่า</t>
  </si>
  <si>
    <t xml:space="preserve"> -จำนวนกลุ่มอาชีพที่ได้รับ</t>
  </si>
  <si>
    <t>การส่งเสริมไม่น้อยกว่า 90%</t>
  </si>
  <si>
    <t>ภายในตำบล</t>
  </si>
  <si>
    <t>ชุมชนตำบลโนนเมือง/</t>
  </si>
  <si>
    <t>กลุ่มพลังงาน</t>
  </si>
  <si>
    <t>เข้มแข็ง</t>
  </si>
  <si>
    <t>ร้อยละของกลุ่มอาชีพที่</t>
  </si>
  <si>
    <t>มีความเข้มแข็ง</t>
  </si>
  <si>
    <t>เพื่อส่งเสริมการผลิตสินค้าและ</t>
  </si>
  <si>
    <t>การส่งออกผลผลิตในชุมชน</t>
  </si>
  <si>
    <t>ประชาชนในพื้นที่มีตลาด</t>
  </si>
  <si>
    <t>และผลิตภัณฑ์ในชุมชน</t>
  </si>
  <si>
    <t>รองรับผลผลิตด้านการเกษตร</t>
  </si>
  <si>
    <t>จำนวนผู้สูงอายุและผู้พิการ</t>
  </si>
  <si>
    <t>ทุกคน มีรายได้เสริมและมี</t>
  </si>
  <si>
    <t>กิจกรรมทำร่วมกับคนอื่นๆ</t>
  </si>
  <si>
    <t>มีรายได้และเพื่อเกิดความสนุกสนาน</t>
  </si>
  <si>
    <t>เพลิดเพลินไม่มีความเหงาและ</t>
  </si>
  <si>
    <t>เศร้าซึมและเป็นการพัฒนาอาชีพ</t>
  </si>
  <si>
    <t>ของผู้สูงอายุ/ผู้พิการ</t>
  </si>
  <si>
    <t xml:space="preserve"> -เพื่อพัฒนาชุมชนให้มีความ</t>
  </si>
  <si>
    <t>จำนวนประชาชนที่เข้ารับ</t>
  </si>
  <si>
    <t xml:space="preserve"> ไม่น้อยกว่า 50%</t>
  </si>
  <si>
    <t>บริการห้องสมุด</t>
  </si>
  <si>
    <t xml:space="preserve">ตามแนวพระราชดำริ </t>
  </si>
  <si>
    <t>เศรษฐกิจพอเพียง</t>
  </si>
  <si>
    <t>มีคุณภาพชีวิตที่ดี มีอาหารที่</t>
  </si>
  <si>
    <t>พอเพียง ในการดำรงชีพ</t>
  </si>
  <si>
    <t>ร้อยละของสมาชิกได้รับ</t>
  </si>
  <si>
    <t>สวัสดิการอย่างทั่วถึง 100 %</t>
  </si>
  <si>
    <t xml:space="preserve"> -ประชาชนรู้จักการทำงานเป็น</t>
  </si>
  <si>
    <t>หมู่คณะ</t>
  </si>
  <si>
    <t>ประชาชนมีผักปลอดสารพิษ</t>
  </si>
  <si>
    <t>บริโภคทำให้มีสุขภาพที่แข็งแรง</t>
  </si>
  <si>
    <t>ของตำบลโนนเมืองและตำบล</t>
  </si>
  <si>
    <t>ใกล้เคียง</t>
  </si>
  <si>
    <t>ร้อยละประชากรที่ได้รับน้ำ</t>
  </si>
  <si>
    <t>ในการอุปโภคบริโภค</t>
  </si>
  <si>
    <t>เพียงพอ 90%</t>
  </si>
  <si>
    <t>จำนวนเกษตรกรในพื้นที่</t>
  </si>
  <si>
    <t>ได้รับความช่วยเหลือ</t>
  </si>
  <si>
    <t>ไม่น้อยกว่า100 ครัวเรือน</t>
  </si>
  <si>
    <t>จำนวนประชากรมีนำใช้ใน</t>
  </si>
  <si>
    <t>การเกษตรไม่น้อยกว่า 90%</t>
  </si>
  <si>
    <t>เกษตรกรในพื้นที่ได้รับการ</t>
  </si>
  <si>
    <t xml:space="preserve">ช่วยเหลือไม่น้อยกว่า 100 </t>
  </si>
  <si>
    <t>ได้รับความช่วยเหลือไม่</t>
  </si>
  <si>
    <t>น้อยกว่า100 ครัวเรือน</t>
  </si>
  <si>
    <t>ไม่น้อยกว่า50%</t>
  </si>
  <si>
    <t>อุดหนุนหน่วยงานอื่น/องค์กรอื่น</t>
  </si>
  <si>
    <t>ร้อยละของประชาชนในตำบล</t>
  </si>
  <si>
    <t>มีการใช้พลังงานทดแทนและ</t>
  </si>
  <si>
    <t>สามารถลดค่าใช้จ่ายใน</t>
  </si>
  <si>
    <t>ครัวเรือนไม่น้อยกว่า 70 %</t>
  </si>
  <si>
    <t>ในการพัฒนาอาชีพไม่น้อยกว่า</t>
  </si>
  <si>
    <t>ร้อยละของผู้พิการ ผู้สูงอายุ</t>
  </si>
  <si>
    <t>และผู้ติดเชื้อและผู้ด้อยโอกาส</t>
  </si>
  <si>
    <t>มีรายได้เสริมไม่น้อยกว่า 90 %</t>
  </si>
  <si>
    <t>จุดนานางสังวาลย์  จันโยธี</t>
  </si>
  <si>
    <t>ชัย-บ้านโนนงาม 1 จุด</t>
  </si>
  <si>
    <t>รพ.สต.บ้านโนนม่วง</t>
  </si>
  <si>
    <t>ถึง สามแยกม่วงใต้โนนสงวน4 กม.</t>
  </si>
  <si>
    <t>จากสี่แยกปลัดศรี -สามแยก</t>
  </si>
  <si>
    <t>นาแม่สมัย  2 กม.</t>
  </si>
  <si>
    <t>1. ถนนสายบ้านพ่อประยูร</t>
  </si>
  <si>
    <t xml:space="preserve"> สอนโคตรระยะทาง 170 ม.</t>
  </si>
  <si>
    <t>หมูที่ 8</t>
  </si>
  <si>
    <t>ก่อสร้างถนน คสล. จากอู่ช่างตั้ม</t>
  </si>
  <si>
    <t>แม่ยวน คงกะเรียน ระยะทาง</t>
  </si>
  <si>
    <t>วัดป่ามอเลี้ยว</t>
  </si>
  <si>
    <t>บ้านพ่อบุญ วิกาชโล</t>
  </si>
  <si>
    <t>2.5 กม.</t>
  </si>
  <si>
    <t>ก่อสร้าง ศพด.หลังใหม่ ข้าง</t>
  </si>
  <si>
    <t>จัดซื้อเครื่องพ่นละอองฝอย</t>
  </si>
  <si>
    <t>ซื้อรถกระเช้าไฟฟ้า</t>
  </si>
  <si>
    <t xml:space="preserve"> เพื่อเพิ่มประสิทธิภาพในการให้บริการ</t>
  </si>
  <si>
    <t>มีรถไว้ซ่อมแซมไฟฟ้าตามชุมชน</t>
  </si>
  <si>
    <t>ซื้อเครื่องขยายเสียง</t>
  </si>
  <si>
    <t>เพื่อเพิ่มประสิทธิภาพในการบริหารจัด</t>
  </si>
  <si>
    <t>การในการบริการประชาชน</t>
  </si>
  <si>
    <t>สำนักงาน อบต.</t>
  </si>
  <si>
    <t>องค์กรได้รับการพัฒนาในการ</t>
  </si>
  <si>
    <t>ลดค่าใช้จ่ายในการเช่าเครื่องขยายเสียง</t>
  </si>
  <si>
    <t>องค์กรลดค่าใช้จ่ายในการเช่าเครื่อง</t>
  </si>
  <si>
    <t>ขยายเสียงและประชาชนได้รับการ</t>
  </si>
  <si>
    <t>บริการ</t>
  </si>
  <si>
    <t>จัดซื้อโต๊ะประชุมสภา</t>
  </si>
  <si>
    <t>สภาองค์การบริหารส่วนตำบลได้มี</t>
  </si>
  <si>
    <t>ชุดโต๊ะประชุมสภาที่ได้มาตรฐาน</t>
  </si>
  <si>
    <t>สภามีโต๊ะประชุมสภาที่ได้</t>
  </si>
  <si>
    <t>มาตรฐานจำนวน 1ชุด</t>
  </si>
  <si>
    <t>องค์กรมีการบริหารจัดการที่ดี</t>
  </si>
  <si>
    <t>และมีโต๊ะประชุมสภาที่ได้มาตรฐาน</t>
  </si>
  <si>
    <t xml:space="preserve">หรับ อปพร.และทีมกู้ภัย </t>
  </si>
  <si>
    <t>รณรงค์ป้องกันและตั้งจุดตรวจ</t>
  </si>
  <si>
    <t>เทศกาลปีใหม่ ,เทศกาลสงกรานต์</t>
  </si>
  <si>
    <t>ตั้งจุดตรวจและเฝ้าระวังยาเสพ</t>
  </si>
  <si>
    <t>(หลักสูตรจัดตั้ง)</t>
  </si>
  <si>
    <t>โครงการพัฒนาระบบวิทยุสื่อสาร</t>
  </si>
  <si>
    <t>ท้องถิ่นและสมุนไพรไทย</t>
  </si>
  <si>
    <t>นาพ่อจอมพล  โสดาปัจชา 1 จุด</t>
  </si>
  <si>
    <t>ประชาชนมีจิตสำนึกในการ</t>
  </si>
  <si>
    <t>อนุรักษ์ป่า รู้รักษาป่า</t>
  </si>
  <si>
    <t>ตำบลมีภูมิทัศน์ที่สวยงานเป็น</t>
  </si>
  <si>
    <t>กันน้ำกัดเซาะถนนชำรุดเสียหาย</t>
  </si>
  <si>
    <t>ก่อสร้างร่องระบายน้ำจากบ้านนาย</t>
  </si>
  <si>
    <t>ทวีวัลลา ถึงบ้านบุญหลายสัมพันธ์</t>
  </si>
  <si>
    <t>ก่อสร้างร่องระบายน้ำทิศตะวันตก</t>
  </si>
  <si>
    <t>วัดสามัคคีธรรม-สามแยกโนน</t>
  </si>
  <si>
    <t>ประชาชนมีน้ำเพื่อการอุปโภค</t>
  </si>
  <si>
    <t>บริโภค200 ครัวเรือน</t>
  </si>
  <si>
    <t>ทาย -นาพ่อโอวาท ราชบาศรี</t>
  </si>
  <si>
    <t>ชุมชนได้รับการก่อสร้าง</t>
  </si>
  <si>
    <t>3  จุด</t>
  </si>
  <si>
    <t>1ก่อสร้างถนนลาดยางจุดโนนไหม</t>
  </si>
  <si>
    <t>สัญจรไป-มา จำนวน 6 สาย</t>
  </si>
  <si>
    <t xml:space="preserve">สัญจรไป-มา </t>
  </si>
  <si>
    <t>ซ่อมแซมถนนคสล. ภายในหมู่บ้าน</t>
  </si>
  <si>
    <t xml:space="preserve"> ยาว 1  กม.</t>
  </si>
  <si>
    <t>ร้อยละ 90  จำนวน 3 สาย</t>
  </si>
  <si>
    <t xml:space="preserve">ครัวเรือน มีถนน 5 สาย  </t>
  </si>
  <si>
    <t>ถนนเพื่อการเกษตร ระยะทาง</t>
  </si>
  <si>
    <t>700 เมตร</t>
  </si>
  <si>
    <t>สัญจรไป-มาระยะทาง 3 กม.</t>
  </si>
  <si>
    <t>ระยะทาง 2  กม.</t>
  </si>
  <si>
    <t>ระยะทาง 1500 เมตร</t>
  </si>
  <si>
    <t>สัญจรไป-มา  ระยะ1500 เมตร</t>
  </si>
  <si>
    <t xml:space="preserve">มีการก่อสร้างถนน คสล. </t>
  </si>
  <si>
    <t>ระยะทาง 80 เมตร</t>
  </si>
  <si>
    <t>ระยะทาง  300  เมตร</t>
  </si>
  <si>
    <t>ระยะทาง  500  เมตร</t>
  </si>
  <si>
    <t>ถนนลาดยางข้างโรงเรียนภูพระ</t>
  </si>
  <si>
    <t>ระยะทาง 300  เมตร</t>
  </si>
  <si>
    <t>ร้อยละของการใช้พลังงาน</t>
  </si>
  <si>
    <t>ไฟฟ้าลดลงร้อยละ 80</t>
  </si>
  <si>
    <t>มีความสามัคคีเพิ่มขึ้น ลดปัญหา</t>
  </si>
  <si>
    <t>ยกพวกตีกัน ร้อยละ 70</t>
  </si>
  <si>
    <t>เด็กได้รับการติดตามเรื่อง</t>
  </si>
  <si>
    <t>โภชนาทุกคน</t>
  </si>
  <si>
    <t>วัยรุ่นได้รับความรู้เรื่องเพศ</t>
  </si>
  <si>
    <t>ศึกษา  ยาเสพติด เอดส์ทุกคน</t>
  </si>
  <si>
    <t>ประชาชนได้รับการตรวจ</t>
  </si>
  <si>
    <t>แข็งแรง ร้อยละ 80</t>
  </si>
  <si>
    <t>อป.พร.ได้รับการฝึกอบรม  มี</t>
  </si>
  <si>
    <t>อป.พร.ได้รับการฝึกอบรม มี</t>
  </si>
  <si>
    <t>มีการจำเนินจัดกิจกรรมการ</t>
  </si>
  <si>
    <t>เลือกตั้งผู้นำชุมชน</t>
  </si>
  <si>
    <t>ตรายจากการใช้สารเคมีในการเกษตร</t>
  </si>
  <si>
    <t>หย่อนใจและออกกำลังกายรวมถึง</t>
  </si>
  <si>
    <t>การสร้างรายได้เสริมในครัวเรือน</t>
  </si>
  <si>
    <t>เพื่อให้ประชาชนภายในตำบลมีสถานที่</t>
  </si>
  <si>
    <t>ทิ้งขยะมีการจัดเก็บขยะที่ถูกสุขลักษณะ</t>
  </si>
  <si>
    <t>น้ำกัดเซาะถนนชำรุดเสียหาย</t>
  </si>
  <si>
    <t>เพื่อระบายน้ำได้สะดวกป้องกัน</t>
  </si>
  <si>
    <t>ประชาชนมีน้ำใช้เพื่อการ</t>
  </si>
  <si>
    <t>อุปโภคบริโภค</t>
  </si>
  <si>
    <t>ชุมชนได้รับการพัฒนาปรับปรุงให้</t>
  </si>
  <si>
    <t>สะอาดลดแหล่งเพาะพันธ์เชื้อโรค</t>
  </si>
  <si>
    <t>โครงการเป่าล้างท่อน้ำประปา</t>
  </si>
  <si>
    <t>(ทำความสะอาดท่อ)</t>
  </si>
  <si>
    <t>ก่อสร้างซ่อมแซมถนน คสล.ภายใน</t>
  </si>
  <si>
    <t>หมู่บ้าน 3 จุด 1.สามแยก บ้านนาย</t>
  </si>
  <si>
    <t>บานเย็น เขียวพิมพ์ถึงบ้านนายสงวน</t>
  </si>
  <si>
    <t xml:space="preserve"> คำตา กว้าง 3 เมตร ยาว 75 เมตร</t>
  </si>
  <si>
    <t>บ้านนายนิกรณ์ ณเสน กว้าง 3 เมตร</t>
  </si>
  <si>
    <t xml:space="preserve"> ยาว85 เมตร  3. จากสามแยกบ้าน</t>
  </si>
  <si>
    <t>นายบรรจบ ถึงนางปาน กว้าง 3 ม. ยาว 87 ม.</t>
  </si>
  <si>
    <t>3. สายบ้านพ่อบุญยงค์ มโนวงค์ 200 ม.</t>
  </si>
  <si>
    <t>2. สายบ้านแม่แจ่มเรียง 300 ม.</t>
  </si>
  <si>
    <t>ถึงบ้านโนนม่วงระยะทาง 1 กม.</t>
  </si>
  <si>
    <t>เพื่อให้การสัญจรไป-มา ได้รับความสะดวก</t>
  </si>
  <si>
    <t>และได้รับความปลอดภัย กับผู้ใช้ถนน</t>
  </si>
  <si>
    <t>ถนนลาดยาง โนนศิลาเหนือ - ศาลา</t>
  </si>
  <si>
    <t xml:space="preserve"> SML กว้าง8 เมตร ยาว 300 เมตร</t>
  </si>
  <si>
    <t>ราษฏรมีไฟฟ้าใช้อย่างทั่วถึงและ</t>
  </si>
  <si>
    <t>มีสาธารณูปโภคใช้อย่างเพียงพอ</t>
  </si>
  <si>
    <t>ติดตั้ง/ขยายเขตไฟฟ้าแสงสว่างตาม</t>
  </si>
  <si>
    <t>จุดต่าง ๆ ภายในตำบล โนนเมือง</t>
  </si>
  <si>
    <t>ราษฏรมีไฟฟ้าใช้อย่างทั่วถึง และ</t>
  </si>
  <si>
    <t>มีสาธารณูปโภคใช้อย่างเพียง พอ</t>
  </si>
  <si>
    <t>เพื่อเพิ่มระบบสาธารณูปโภคให้มีประ</t>
  </si>
  <si>
    <t>สิทธิภาพและเพื่อให้ประชาชนได้รับ</t>
  </si>
  <si>
    <t>ความสะดวก การสัญจรตอนกลางคืน</t>
  </si>
  <si>
    <t>ทรัพย์สินของหมู่บ้าน</t>
  </si>
  <si>
    <t>ไฟฟ้าเพื่อการเกษตรโนนศิลาเหนือ</t>
  </si>
  <si>
    <t>ถนนมิยาซาวา-ห้วยไร่- นาเลิง</t>
  </si>
  <si>
    <t xml:space="preserve">ประชาชนร้อยละ 80 </t>
  </si>
  <si>
    <t>ได้ใช้บริการ</t>
  </si>
  <si>
    <t>ทรัพย์สินของหมู่บ้านได้รับ</t>
  </si>
  <si>
    <t>วัสดุอุปกรณ์หมู่บ้านได้รับ</t>
  </si>
  <si>
    <t>ประชาชนชุมชนตำบล</t>
  </si>
  <si>
    <t>โนนเมืองได้รับการบริการที่</t>
  </si>
  <si>
    <t>เพียงพอร้อยละ 91</t>
  </si>
  <si>
    <t>ประชาชนหมีสุขภาพร่างกายที่แข็ง</t>
  </si>
  <si>
    <t>แรง และเยาวชนห่างไกลยาเสพติด</t>
  </si>
  <si>
    <t>เด็กก่อนวัยเรียนมีความ</t>
  </si>
  <si>
    <t xml:space="preserve">เครื่องปรับอากาศ </t>
  </si>
  <si>
    <t>ศพด.โนนเมือง</t>
  </si>
  <si>
    <t>ศพด.มีอาคารเรียนที่ได้</t>
  </si>
  <si>
    <t>ศพด.มีความปลอดภัยจาก</t>
  </si>
  <si>
    <t>อัคคีภัยในศพด.</t>
  </si>
  <si>
    <t>ศพด.มีเครื่องเล่นสนามที่</t>
  </si>
  <si>
    <t>ปลอดภัยและได้มาตรฐาน</t>
  </si>
  <si>
    <t xml:space="preserve">ศพด.ภูพระมีป้ายที่ทำการ </t>
  </si>
  <si>
    <t>ศพด.ที่ชัดเจนมั่นคง ถาวร</t>
  </si>
  <si>
    <t>4.เพื่อแก้ไขปัญหาเยาวชนยกพวกตีกัน</t>
  </si>
  <si>
    <t>บริการแพทย์แผนไทย/แพทย์ทางเลือก</t>
  </si>
  <si>
    <t>และลดการใช้ยาในผู้ป่วยโรคเรื้อรัง</t>
  </si>
  <si>
    <t>2.ผู้สูงอายุ สามารถดูแลสุขภาพ</t>
  </si>
  <si>
    <t>เพื่อให้การดำเนินงานของกองทุนเป็น</t>
  </si>
  <si>
    <t>ไปอย่างต่อเนื่องและมีประสิทธิภาพ</t>
  </si>
  <si>
    <t>คัดกรองความเสี่ยงโรคความดัน</t>
  </si>
  <si>
    <t>โลหิตสูง โรคเบาหวาน</t>
  </si>
  <si>
    <t>สมาชิสภา/</t>
  </si>
  <si>
    <t>พนักงานจ้าง ภายใน</t>
  </si>
  <si>
    <t xml:space="preserve"> ประชาชนมีความปลอดภัยใน</t>
  </si>
  <si>
    <t>การสัญจรไปมาในตอนกลางคืน</t>
  </si>
  <si>
    <t>ในการขับขี่ยวดยานร้อยละ 50</t>
  </si>
  <si>
    <t>ผู้สูงอายุ ผู้พิการและผู้ติดเชื้อ</t>
  </si>
  <si>
    <t>ได้รับเบี้ยทุกคน</t>
  </si>
  <si>
    <t>ประสบการณ์เพื่อสนับสนุน</t>
  </si>
  <si>
    <t>กลุ่มชมรมผู้สูงอายุให้มีความเข้มแข็ง</t>
  </si>
  <si>
    <t>มีการพัฒนาคุณภาพชีวิตของ</t>
  </si>
  <si>
    <t>เด็ก เยาวชน สตรี คนชรา</t>
  </si>
  <si>
    <t>คนพิการและผู้ด้อยโอกาส</t>
  </si>
  <si>
    <t>ชีวิตของเด็ก เยาวชน สตรีคนชรา</t>
  </si>
  <si>
    <t>และคนพิการที่ด้อยโอกาส</t>
  </si>
  <si>
    <t>ประชาชนได้รับข่าวสารของ</t>
  </si>
  <si>
    <t>ทางราชการ</t>
  </si>
  <si>
    <t>มีการจัดกิจกรรมเฉลิม</t>
  </si>
  <si>
    <t>พระเกียรติต่างๆ</t>
  </si>
  <si>
    <t>ก่อสร้างถนน คสล.จากสี่แยกบ้าน</t>
  </si>
  <si>
    <t>นายจอมพล-สามแยกบ้าน</t>
  </si>
  <si>
    <t>และได้รับความปลอดภัย</t>
  </si>
  <si>
    <t>ตลาดชุมชน หมู่ 5</t>
  </si>
  <si>
    <t>ชุมชน หมู่ 5</t>
  </si>
  <si>
    <t>ติดและอาชญากรรมในชุมชน</t>
  </si>
  <si>
    <t>ปรับปรุงระบบวิทยุสื่อสารทั้งระบบ</t>
  </si>
  <si>
    <t>ให้สามารถใช้การได้อย่างมี</t>
  </si>
  <si>
    <t>ประสิทธิภาพ</t>
  </si>
  <si>
    <t>ระบบวิทยุสื่อสารของศูนย์</t>
  </si>
  <si>
    <t>อปพร.ใช้การได้อย่างมีประ</t>
  </si>
  <si>
    <t>สิทธิภาพเกิดประสิทธิผลใน</t>
  </si>
  <si>
    <t>การปฏิบัติงาน</t>
  </si>
  <si>
    <t>การติดต่อสื่อสารมีประสิทธิภาพ</t>
  </si>
  <si>
    <t>อปพร.ปฏิบัติงานอย่างมีประ</t>
  </si>
  <si>
    <t>สิทธิภาพ</t>
  </si>
  <si>
    <t>เบี้ยปฏิบัติงาน อปพร.</t>
  </si>
  <si>
    <t>ฝึกอบรมทบทวน อปพร.</t>
  </si>
  <si>
    <t>สำหรับ อปพร. ตำบลโนนเมือง</t>
  </si>
  <si>
    <t>เพื่อให้สมาชิก อปพร.ได้มีค่า</t>
  </si>
  <si>
    <t>ตอบแทนในการมาปฏิบัติหน้าที่</t>
  </si>
  <si>
    <t>ตอบแทนในการมาปฏิบัติ</t>
  </si>
  <si>
    <t>หน้าที่</t>
  </si>
  <si>
    <t>สมาชิก อปพร.ได้มีค่า</t>
  </si>
  <si>
    <t>อปพร.มีกำลังใจในการปฏิบัติงาน</t>
  </si>
  <si>
    <t>อปพร.มีแรงจูงใจในการปฏิบัติงาน</t>
  </si>
  <si>
    <t>84</t>
  </si>
  <si>
    <t>ยุทธศาสตร์</t>
  </si>
  <si>
    <t>ปี 2559</t>
  </si>
  <si>
    <t>ปี 2560</t>
  </si>
  <si>
    <t>ปี 2561</t>
  </si>
  <si>
    <t>รวม</t>
  </si>
  <si>
    <t>จำนวน</t>
  </si>
  <si>
    <t>งบประมาณ</t>
  </si>
  <si>
    <t>1.1  การจัดทำแผนแม่บทชุมชน และส่งเสริมสนับสนุนการดำเนินงานขององค์การชุมชนทุกระดับ</t>
  </si>
  <si>
    <t>รวมทั้งสิ้น</t>
  </si>
  <si>
    <t>แผนพัฒนาสามปี  (พ.ศ. 2559 - 2561)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</si>
</sst>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3"/>
      <name val="AngsanaUPC"/>
      <family val="1"/>
    </font>
    <font>
      <sz val="13"/>
      <color indexed="10"/>
      <name val="AngsanaUPC"/>
      <family val="1"/>
    </font>
    <font>
      <sz val="13"/>
      <color indexed="8"/>
      <name val="AngsanaUPC"/>
      <family val="1"/>
    </font>
    <font>
      <b/>
      <sz val="15"/>
      <name val="AngsanaUPC"/>
      <family val="1"/>
    </font>
    <font>
      <sz val="15"/>
      <name val="AngsanaUPC"/>
      <family val="1"/>
    </font>
    <font>
      <sz val="12"/>
      <name val="AngsanaUPC"/>
      <family val="1"/>
    </font>
    <font>
      <sz val="14"/>
      <color indexed="8"/>
      <name val="AngsanaUPC"/>
      <family val="1"/>
    </font>
    <font>
      <b/>
      <sz val="14"/>
      <color indexed="8"/>
      <name val="AngsanaUPC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3"/>
      <color rgb="FFFF0000"/>
      <name val="AngsanaUPC"/>
      <family val="1"/>
    </font>
    <font>
      <sz val="14"/>
      <color theme="1"/>
      <name val="AngsanaUPC"/>
      <family val="1"/>
    </font>
    <font>
      <b/>
      <sz val="14"/>
      <color theme="1"/>
      <name val="AngsanaUPC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10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4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5" fillId="0" borderId="12" xfId="0" applyFont="1" applyBorder="1" applyAlignment="1">
      <alignment wrapText="1"/>
    </xf>
    <xf numFmtId="3" fontId="5" fillId="0" borderId="12" xfId="0" applyNumberFormat="1" applyFont="1" applyBorder="1" applyAlignment="1">
      <alignment horizontal="left" wrapText="1"/>
    </xf>
    <xf numFmtId="0" fontId="5" fillId="0" borderId="12" xfId="0" applyFont="1" applyBorder="1" applyAlignment="1">
      <alignment/>
    </xf>
    <xf numFmtId="0" fontId="6" fillId="0" borderId="0" xfId="0" applyFont="1" applyAlignment="1">
      <alignment/>
    </xf>
    <xf numFmtId="0" fontId="5" fillId="0" borderId="13" xfId="0" applyFont="1" applyBorder="1" applyAlignment="1">
      <alignment wrapText="1"/>
    </xf>
    <xf numFmtId="0" fontId="5" fillId="0" borderId="13" xfId="0" applyFont="1" applyBorder="1" applyAlignment="1">
      <alignment horizontal="left" wrapText="1"/>
    </xf>
    <xf numFmtId="3" fontId="5" fillId="0" borderId="13" xfId="0" applyNumberFormat="1" applyFont="1" applyBorder="1" applyAlignment="1">
      <alignment horizontal="left" wrapText="1"/>
    </xf>
    <xf numFmtId="0" fontId="5" fillId="0" borderId="13" xfId="0" applyFont="1" applyBorder="1" applyAlignment="1">
      <alignment/>
    </xf>
    <xf numFmtId="0" fontId="5" fillId="0" borderId="15" xfId="0" applyFont="1" applyBorder="1" applyAlignment="1">
      <alignment wrapText="1"/>
    </xf>
    <xf numFmtId="0" fontId="5" fillId="0" borderId="11" xfId="0" applyFont="1" applyBorder="1" applyAlignment="1">
      <alignment wrapText="1"/>
    </xf>
    <xf numFmtId="3" fontId="5" fillId="0" borderId="15" xfId="0" applyNumberFormat="1" applyFont="1" applyBorder="1" applyAlignment="1">
      <alignment horizontal="left" wrapText="1"/>
    </xf>
    <xf numFmtId="0" fontId="5" fillId="0" borderId="19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16" xfId="0" applyFont="1" applyBorder="1" applyAlignment="1">
      <alignment wrapText="1"/>
    </xf>
    <xf numFmtId="3" fontId="5" fillId="0" borderId="10" xfId="0" applyNumberFormat="1" applyFont="1" applyBorder="1" applyAlignment="1">
      <alignment horizontal="left" wrapText="1"/>
    </xf>
    <xf numFmtId="0" fontId="5" fillId="0" borderId="16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14" xfId="0" applyFont="1" applyBorder="1" applyAlignment="1">
      <alignment wrapText="1"/>
    </xf>
    <xf numFmtId="0" fontId="5" fillId="0" borderId="0" xfId="0" applyFont="1" applyBorder="1" applyAlignment="1">
      <alignment wrapText="1"/>
    </xf>
    <xf numFmtId="3" fontId="5" fillId="0" borderId="14" xfId="0" applyNumberFormat="1" applyFont="1" applyBorder="1" applyAlignment="1">
      <alignment horizontal="left" wrapText="1"/>
    </xf>
    <xf numFmtId="0" fontId="5" fillId="0" borderId="0" xfId="0" applyFont="1" applyAlignment="1">
      <alignment/>
    </xf>
    <xf numFmtId="0" fontId="5" fillId="0" borderId="21" xfId="0" applyFont="1" applyBorder="1" applyAlignment="1">
      <alignment horizontal="center"/>
    </xf>
    <xf numFmtId="0" fontId="5" fillId="0" borderId="17" xfId="0" applyFont="1" applyBorder="1" applyAlignment="1">
      <alignment wrapText="1"/>
    </xf>
    <xf numFmtId="3" fontId="5" fillId="0" borderId="11" xfId="0" applyNumberFormat="1" applyFont="1" applyBorder="1" applyAlignment="1">
      <alignment horizontal="left" wrapText="1"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0" fontId="4" fillId="0" borderId="0" xfId="0" applyFont="1" applyAlignment="1">
      <alignment wrapText="1"/>
    </xf>
    <xf numFmtId="3" fontId="5" fillId="0" borderId="0" xfId="0" applyNumberFormat="1" applyFont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3" fontId="5" fillId="0" borderId="12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14" xfId="0" applyFont="1" applyBorder="1" applyAlignment="1">
      <alignment horizontal="center" wrapText="1"/>
    </xf>
    <xf numFmtId="3" fontId="5" fillId="0" borderId="13" xfId="0" applyNumberFormat="1" applyFont="1" applyBorder="1" applyAlignment="1">
      <alignment horizontal="center" wrapText="1"/>
    </xf>
    <xf numFmtId="3" fontId="5" fillId="0" borderId="10" xfId="0" applyNumberFormat="1" applyFont="1" applyBorder="1" applyAlignment="1">
      <alignment horizontal="center" wrapText="1"/>
    </xf>
    <xf numFmtId="3" fontId="5" fillId="0" borderId="14" xfId="0" applyNumberFormat="1" applyFont="1" applyBorder="1" applyAlignment="1">
      <alignment horizontal="center" wrapText="1"/>
    </xf>
    <xf numFmtId="3" fontId="5" fillId="0" borderId="11" xfId="0" applyNumberFormat="1" applyFont="1" applyBorder="1" applyAlignment="1">
      <alignment horizontal="center" wrapText="1"/>
    </xf>
    <xf numFmtId="3" fontId="5" fillId="0" borderId="0" xfId="0" applyNumberFormat="1" applyFont="1" applyBorder="1" applyAlignment="1">
      <alignment horizontal="left"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 wrapText="1"/>
    </xf>
    <xf numFmtId="3" fontId="5" fillId="0" borderId="14" xfId="0" applyNumberFormat="1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3" fontId="5" fillId="0" borderId="11" xfId="0" applyNumberFormat="1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3" fontId="5" fillId="0" borderId="0" xfId="0" applyNumberFormat="1" applyFont="1" applyBorder="1" applyAlignment="1">
      <alignment horizontal="center" wrapText="1"/>
    </xf>
    <xf numFmtId="0" fontId="5" fillId="0" borderId="14" xfId="0" applyFont="1" applyBorder="1" applyAlignment="1">
      <alignment horizontal="left" wrapText="1"/>
    </xf>
    <xf numFmtId="187" fontId="5" fillId="0" borderId="10" xfId="36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0" fontId="5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0" borderId="17" xfId="0" applyFont="1" applyBorder="1" applyAlignment="1">
      <alignment/>
    </xf>
    <xf numFmtId="0" fontId="5" fillId="0" borderId="19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5" fillId="0" borderId="13" xfId="0" applyFont="1" applyBorder="1" applyAlignment="1">
      <alignment horizontal="left" vertical="center" wrapText="1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5" xfId="0" applyFont="1" applyBorder="1" applyAlignment="1">
      <alignment/>
    </xf>
    <xf numFmtId="0" fontId="45" fillId="0" borderId="14" xfId="0" applyFont="1" applyBorder="1" applyAlignment="1">
      <alignment horizontal="center" vertical="center"/>
    </xf>
    <xf numFmtId="3" fontId="45" fillId="0" borderId="14" xfId="0" applyNumberFormat="1" applyFont="1" applyBorder="1" applyAlignment="1">
      <alignment horizontal="left" wrapText="1"/>
    </xf>
    <xf numFmtId="0" fontId="45" fillId="0" borderId="14" xfId="0" applyFont="1" applyBorder="1" applyAlignment="1">
      <alignment/>
    </xf>
    <xf numFmtId="0" fontId="45" fillId="0" borderId="11" xfId="0" applyFont="1" applyBorder="1" applyAlignment="1">
      <alignment horizontal="center" vertical="center"/>
    </xf>
    <xf numFmtId="3" fontId="45" fillId="0" borderId="11" xfId="0" applyNumberFormat="1" applyFont="1" applyBorder="1" applyAlignment="1">
      <alignment horizontal="left" wrapText="1"/>
    </xf>
    <xf numFmtId="0" fontId="45" fillId="0" borderId="11" xfId="0" applyFont="1" applyBorder="1" applyAlignment="1">
      <alignment/>
    </xf>
    <xf numFmtId="0" fontId="5" fillId="0" borderId="12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20" xfId="0" applyFont="1" applyBorder="1" applyAlignment="1">
      <alignment wrapText="1"/>
    </xf>
    <xf numFmtId="0" fontId="5" fillId="0" borderId="14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20" xfId="0" applyFont="1" applyBorder="1" applyAlignment="1">
      <alignment horizontal="left" vertical="center" wrapText="1"/>
    </xf>
    <xf numFmtId="3" fontId="5" fillId="0" borderId="20" xfId="0" applyNumberFormat="1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/>
    </xf>
    <xf numFmtId="0" fontId="5" fillId="0" borderId="20" xfId="0" applyFont="1" applyBorder="1" applyAlignment="1">
      <alignment/>
    </xf>
    <xf numFmtId="0" fontId="5" fillId="0" borderId="19" xfId="0" applyFont="1" applyBorder="1" applyAlignment="1">
      <alignment horizontal="left" vertical="center" wrapText="1"/>
    </xf>
    <xf numFmtId="0" fontId="5" fillId="0" borderId="19" xfId="0" applyFont="1" applyBorder="1" applyAlignment="1">
      <alignment/>
    </xf>
    <xf numFmtId="49" fontId="5" fillId="0" borderId="14" xfId="0" applyNumberFormat="1" applyFont="1" applyBorder="1" applyAlignment="1">
      <alignment horizontal="left" vertical="center" wrapText="1"/>
    </xf>
    <xf numFmtId="49" fontId="5" fillId="0" borderId="14" xfId="0" applyNumberFormat="1" applyFont="1" applyBorder="1" applyAlignment="1">
      <alignment horizontal="left" vertical="center"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left" vertical="center"/>
    </xf>
    <xf numFmtId="3" fontId="5" fillId="0" borderId="19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left" vertical="center" wrapText="1"/>
    </xf>
    <xf numFmtId="0" fontId="5" fillId="0" borderId="21" xfId="0" applyFont="1" applyBorder="1" applyAlignment="1">
      <alignment/>
    </xf>
    <xf numFmtId="0" fontId="5" fillId="0" borderId="20" xfId="0" applyFont="1" applyBorder="1" applyAlignment="1">
      <alignment horizontal="center" vertical="center"/>
    </xf>
    <xf numFmtId="0" fontId="5" fillId="0" borderId="15" xfId="0" applyFont="1" applyBorder="1" applyAlignment="1">
      <alignment horizontal="left" wrapText="1"/>
    </xf>
    <xf numFmtId="3" fontId="5" fillId="0" borderId="19" xfId="0" applyNumberFormat="1" applyFont="1" applyBorder="1" applyAlignment="1">
      <alignment horizontal="left" wrapText="1"/>
    </xf>
    <xf numFmtId="3" fontId="5" fillId="0" borderId="20" xfId="0" applyNumberFormat="1" applyFont="1" applyBorder="1" applyAlignment="1">
      <alignment horizontal="left" wrapText="1"/>
    </xf>
    <xf numFmtId="3" fontId="5" fillId="0" borderId="21" xfId="0" applyNumberFormat="1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187" fontId="5" fillId="0" borderId="11" xfId="36" applyNumberFormat="1" applyFont="1" applyBorder="1" applyAlignment="1">
      <alignment horizontal="center"/>
    </xf>
    <xf numFmtId="187" fontId="5" fillId="0" borderId="11" xfId="36" applyNumberFormat="1" applyFont="1" applyBorder="1" applyAlignment="1">
      <alignment horizontal="left" wrapText="1"/>
    </xf>
    <xf numFmtId="3" fontId="5" fillId="0" borderId="17" xfId="0" applyNumberFormat="1" applyFont="1" applyBorder="1" applyAlignment="1">
      <alignment horizontal="center" wrapText="1"/>
    </xf>
    <xf numFmtId="3" fontId="5" fillId="0" borderId="0" xfId="0" applyNumberFormat="1" applyFont="1" applyAlignment="1">
      <alignment horizontal="left" wrapText="1"/>
    </xf>
    <xf numFmtId="0" fontId="4" fillId="0" borderId="22" xfId="0" applyFont="1" applyBorder="1" applyAlignment="1">
      <alignment horizontal="center" wrapText="1"/>
    </xf>
    <xf numFmtId="3" fontId="5" fillId="0" borderId="23" xfId="0" applyNumberFormat="1" applyFont="1" applyBorder="1" applyAlignment="1">
      <alignment horizontal="center" wrapText="1"/>
    </xf>
    <xf numFmtId="0" fontId="9" fillId="0" borderId="0" xfId="0" applyFont="1" applyAlignment="1">
      <alignment/>
    </xf>
    <xf numFmtId="0" fontId="6" fillId="0" borderId="14" xfId="0" applyFont="1" applyBorder="1" applyAlignment="1">
      <alignment/>
    </xf>
    <xf numFmtId="0" fontId="5" fillId="0" borderId="21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87" fontId="5" fillId="0" borderId="14" xfId="36" applyNumberFormat="1" applyFont="1" applyBorder="1" applyAlignment="1">
      <alignment horizontal="center"/>
    </xf>
    <xf numFmtId="187" fontId="5" fillId="0" borderId="0" xfId="36" applyNumberFormat="1" applyFont="1" applyAlignment="1">
      <alignment horizontal="center"/>
    </xf>
    <xf numFmtId="187" fontId="2" fillId="0" borderId="24" xfId="36" applyNumberFormat="1" applyFont="1" applyBorder="1" applyAlignment="1">
      <alignment horizontal="center" vertical="center"/>
    </xf>
    <xf numFmtId="187" fontId="5" fillId="0" borderId="12" xfId="36" applyNumberFormat="1" applyFont="1" applyBorder="1" applyAlignment="1">
      <alignment horizontal="center"/>
    </xf>
    <xf numFmtId="187" fontId="5" fillId="0" borderId="13" xfId="36" applyNumberFormat="1" applyFont="1" applyBorder="1" applyAlignment="1">
      <alignment horizontal="center"/>
    </xf>
    <xf numFmtId="187" fontId="5" fillId="0" borderId="16" xfId="36" applyNumberFormat="1" applyFont="1" applyBorder="1" applyAlignment="1">
      <alignment horizontal="center"/>
    </xf>
    <xf numFmtId="187" fontId="5" fillId="0" borderId="0" xfId="36" applyNumberFormat="1" applyFont="1" applyBorder="1" applyAlignment="1">
      <alignment horizontal="center"/>
    </xf>
    <xf numFmtId="187" fontId="5" fillId="0" borderId="24" xfId="36" applyNumberFormat="1" applyFont="1" applyBorder="1" applyAlignment="1">
      <alignment horizontal="center" vertical="center"/>
    </xf>
    <xf numFmtId="187" fontId="5" fillId="0" borderId="10" xfId="36" applyNumberFormat="1" applyFont="1" applyBorder="1" applyAlignment="1">
      <alignment/>
    </xf>
    <xf numFmtId="187" fontId="5" fillId="0" borderId="14" xfId="36" applyNumberFormat="1" applyFont="1" applyBorder="1" applyAlignment="1">
      <alignment/>
    </xf>
    <xf numFmtId="187" fontId="5" fillId="0" borderId="0" xfId="36" applyNumberFormat="1" applyFont="1" applyBorder="1" applyAlignment="1">
      <alignment/>
    </xf>
    <xf numFmtId="187" fontId="5" fillId="0" borderId="11" xfId="36" applyNumberFormat="1" applyFont="1" applyBorder="1" applyAlignment="1">
      <alignment/>
    </xf>
    <xf numFmtId="187" fontId="5" fillId="0" borderId="17" xfId="36" applyNumberFormat="1" applyFont="1" applyBorder="1" applyAlignment="1">
      <alignment/>
    </xf>
    <xf numFmtId="187" fontId="5" fillId="0" borderId="0" xfId="36" applyNumberFormat="1" applyFont="1" applyAlignment="1">
      <alignment/>
    </xf>
    <xf numFmtId="187" fontId="5" fillId="0" borderId="10" xfId="36" applyNumberFormat="1" applyFont="1" applyBorder="1" applyAlignment="1">
      <alignment horizontal="center" vertical="center"/>
    </xf>
    <xf numFmtId="187" fontId="5" fillId="0" borderId="14" xfId="36" applyNumberFormat="1" applyFont="1" applyBorder="1" applyAlignment="1">
      <alignment horizontal="center" vertical="center"/>
    </xf>
    <xf numFmtId="187" fontId="5" fillId="0" borderId="11" xfId="36" applyNumberFormat="1" applyFont="1" applyBorder="1" applyAlignment="1">
      <alignment horizontal="center" vertical="center"/>
    </xf>
    <xf numFmtId="187" fontId="4" fillId="0" borderId="0" xfId="36" applyNumberFormat="1" applyFont="1" applyAlignment="1">
      <alignment horizontal="left"/>
    </xf>
    <xf numFmtId="187" fontId="5" fillId="0" borderId="15" xfId="36" applyNumberFormat="1" applyFont="1" applyBorder="1" applyAlignment="1">
      <alignment horizontal="center"/>
    </xf>
    <xf numFmtId="187" fontId="5" fillId="0" borderId="17" xfId="36" applyNumberFormat="1" applyFont="1" applyBorder="1" applyAlignment="1">
      <alignment horizontal="center"/>
    </xf>
    <xf numFmtId="187" fontId="4" fillId="0" borderId="0" xfId="36" applyNumberFormat="1" applyFont="1" applyAlignment="1">
      <alignment horizontal="center"/>
    </xf>
    <xf numFmtId="187" fontId="4" fillId="0" borderId="11" xfId="36" applyNumberFormat="1" applyFont="1" applyBorder="1" applyAlignment="1">
      <alignment horizontal="center"/>
    </xf>
    <xf numFmtId="187" fontId="5" fillId="0" borderId="19" xfId="36" applyNumberFormat="1" applyFont="1" applyBorder="1" applyAlignment="1">
      <alignment horizontal="center"/>
    </xf>
    <xf numFmtId="187" fontId="5" fillId="0" borderId="20" xfId="36" applyNumberFormat="1" applyFont="1" applyBorder="1" applyAlignment="1">
      <alignment horizontal="center"/>
    </xf>
    <xf numFmtId="187" fontId="5" fillId="0" borderId="19" xfId="36" applyNumberFormat="1" applyFont="1" applyBorder="1" applyAlignment="1">
      <alignment horizontal="center" vertical="center"/>
    </xf>
    <xf numFmtId="187" fontId="5" fillId="0" borderId="20" xfId="36" applyNumberFormat="1" applyFont="1" applyBorder="1" applyAlignment="1">
      <alignment horizontal="center" vertical="center"/>
    </xf>
    <xf numFmtId="187" fontId="5" fillId="0" borderId="21" xfId="36" applyNumberFormat="1" applyFont="1" applyBorder="1" applyAlignment="1">
      <alignment horizontal="center"/>
    </xf>
    <xf numFmtId="187" fontId="5" fillId="0" borderId="16" xfId="36" applyNumberFormat="1" applyFont="1" applyBorder="1" applyAlignment="1">
      <alignment/>
    </xf>
    <xf numFmtId="187" fontId="5" fillId="0" borderId="24" xfId="36" applyNumberFormat="1" applyFont="1" applyBorder="1" applyAlignment="1">
      <alignment horizontal="center"/>
    </xf>
    <xf numFmtId="0" fontId="10" fillId="0" borderId="11" xfId="0" applyFont="1" applyBorder="1" applyAlignment="1">
      <alignment wrapText="1"/>
    </xf>
    <xf numFmtId="0" fontId="10" fillId="0" borderId="13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0" xfId="0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87" fontId="5" fillId="0" borderId="13" xfId="36" applyNumberFormat="1" applyFont="1" applyBorder="1" applyAlignment="1">
      <alignment/>
    </xf>
    <xf numFmtId="187" fontId="5" fillId="0" borderId="15" xfId="36" applyNumberFormat="1" applyFont="1" applyBorder="1" applyAlignment="1">
      <alignment/>
    </xf>
    <xf numFmtId="187" fontId="5" fillId="0" borderId="12" xfId="36" applyNumberFormat="1" applyFont="1" applyBorder="1" applyAlignment="1">
      <alignment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3" fontId="5" fillId="0" borderId="19" xfId="0" applyNumberFormat="1" applyFont="1" applyBorder="1" applyAlignment="1">
      <alignment horizontal="left" vertical="center" wrapText="1"/>
    </xf>
    <xf numFmtId="3" fontId="5" fillId="0" borderId="2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87" fontId="5" fillId="0" borderId="24" xfId="36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87" fontId="2" fillId="0" borderId="24" xfId="36" applyNumberFormat="1" applyFont="1" applyBorder="1" applyAlignment="1">
      <alignment horizontal="center" vertical="center"/>
    </xf>
    <xf numFmtId="0" fontId="4" fillId="0" borderId="17" xfId="0" applyFont="1" applyBorder="1" applyAlignment="1">
      <alignment wrapText="1"/>
    </xf>
    <xf numFmtId="0" fontId="5" fillId="0" borderId="2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33" borderId="14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left" wrapText="1"/>
    </xf>
    <xf numFmtId="0" fontId="5" fillId="33" borderId="14" xfId="0" applyFont="1" applyFill="1" applyBorder="1" applyAlignment="1">
      <alignment wrapText="1"/>
    </xf>
    <xf numFmtId="0" fontId="5" fillId="33" borderId="13" xfId="0" applyFont="1" applyFill="1" applyBorder="1" applyAlignment="1">
      <alignment horizontal="center"/>
    </xf>
    <xf numFmtId="187" fontId="5" fillId="33" borderId="13" xfId="36" applyNumberFormat="1" applyFont="1" applyFill="1" applyBorder="1" applyAlignment="1">
      <alignment horizontal="center"/>
    </xf>
    <xf numFmtId="49" fontId="5" fillId="33" borderId="13" xfId="36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14" xfId="0" applyFont="1" applyFill="1" applyBorder="1" applyAlignment="1">
      <alignment/>
    </xf>
    <xf numFmtId="0" fontId="45" fillId="33" borderId="14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45" fillId="33" borderId="11" xfId="0" applyFont="1" applyFill="1" applyBorder="1" applyAlignment="1">
      <alignment horizontal="center"/>
    </xf>
    <xf numFmtId="0" fontId="5" fillId="33" borderId="17" xfId="0" applyFont="1" applyFill="1" applyBorder="1" applyAlignment="1">
      <alignment/>
    </xf>
    <xf numFmtId="0" fontId="5" fillId="33" borderId="11" xfId="0" applyFont="1" applyFill="1" applyBorder="1" applyAlignment="1">
      <alignment wrapText="1"/>
    </xf>
    <xf numFmtId="0" fontId="5" fillId="33" borderId="15" xfId="0" applyFont="1" applyFill="1" applyBorder="1" applyAlignment="1">
      <alignment horizontal="center"/>
    </xf>
    <xf numFmtId="187" fontId="5" fillId="33" borderId="15" xfId="36" applyNumberFormat="1" applyFont="1" applyFill="1" applyBorder="1" applyAlignment="1">
      <alignment horizontal="center"/>
    </xf>
    <xf numFmtId="3" fontId="5" fillId="33" borderId="15" xfId="0" applyNumberFormat="1" applyFont="1" applyFill="1" applyBorder="1" applyAlignment="1">
      <alignment horizontal="left" wrapText="1"/>
    </xf>
    <xf numFmtId="0" fontId="5" fillId="33" borderId="15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187" fontId="5" fillId="33" borderId="0" xfId="36" applyNumberFormat="1" applyFont="1" applyFill="1" applyBorder="1" applyAlignment="1">
      <alignment horizontal="center"/>
    </xf>
    <xf numFmtId="3" fontId="5" fillId="33" borderId="0" xfId="0" applyNumberFormat="1" applyFont="1" applyFill="1" applyBorder="1" applyAlignment="1">
      <alignment horizontal="center" wrapText="1"/>
    </xf>
    <xf numFmtId="0" fontId="5" fillId="33" borderId="0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5" fillId="33" borderId="10" xfId="0" applyFont="1" applyFill="1" applyBorder="1" applyAlignment="1">
      <alignment wrapText="1"/>
    </xf>
    <xf numFmtId="0" fontId="5" fillId="33" borderId="16" xfId="0" applyFont="1" applyFill="1" applyBorder="1" applyAlignment="1">
      <alignment/>
    </xf>
    <xf numFmtId="187" fontId="5" fillId="33" borderId="10" xfId="36" applyNumberFormat="1" applyFont="1" applyFill="1" applyBorder="1" applyAlignment="1">
      <alignment/>
    </xf>
    <xf numFmtId="187" fontId="5" fillId="33" borderId="16" xfId="36" applyNumberFormat="1" applyFont="1" applyFill="1" applyBorder="1" applyAlignment="1">
      <alignment horizontal="center"/>
    </xf>
    <xf numFmtId="3" fontId="5" fillId="33" borderId="14" xfId="0" applyNumberFormat="1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center"/>
    </xf>
    <xf numFmtId="187" fontId="5" fillId="33" borderId="14" xfId="36" applyNumberFormat="1" applyFont="1" applyFill="1" applyBorder="1" applyAlignment="1">
      <alignment/>
    </xf>
    <xf numFmtId="187" fontId="5" fillId="33" borderId="0" xfId="36" applyNumberFormat="1" applyFont="1" applyFill="1" applyBorder="1" applyAlignment="1">
      <alignment/>
    </xf>
    <xf numFmtId="187" fontId="5" fillId="33" borderId="11" xfId="36" applyNumberFormat="1" applyFont="1" applyFill="1" applyBorder="1" applyAlignment="1">
      <alignment/>
    </xf>
    <xf numFmtId="187" fontId="5" fillId="33" borderId="17" xfId="36" applyNumberFormat="1" applyFont="1" applyFill="1" applyBorder="1" applyAlignment="1">
      <alignment/>
    </xf>
    <xf numFmtId="3" fontId="5" fillId="33" borderId="11" xfId="0" applyNumberFormat="1" applyFont="1" applyFill="1" applyBorder="1" applyAlignment="1">
      <alignment horizontal="left" wrapText="1"/>
    </xf>
    <xf numFmtId="0" fontId="5" fillId="33" borderId="17" xfId="0" applyFont="1" applyFill="1" applyBorder="1" applyAlignment="1">
      <alignment/>
    </xf>
    <xf numFmtId="0" fontId="10" fillId="0" borderId="15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187" fontId="46" fillId="0" borderId="0" xfId="36" applyNumberFormat="1" applyFont="1" applyAlignment="1">
      <alignment horizontal="center" vertical="center"/>
    </xf>
    <xf numFmtId="187" fontId="46" fillId="0" borderId="10" xfId="36" applyNumberFormat="1" applyFont="1" applyBorder="1" applyAlignment="1">
      <alignment horizontal="center" vertical="center"/>
    </xf>
    <xf numFmtId="187" fontId="46" fillId="0" borderId="14" xfId="36" applyNumberFormat="1" applyFont="1" applyBorder="1" applyAlignment="1">
      <alignment horizontal="center" vertical="center"/>
    </xf>
    <xf numFmtId="187" fontId="46" fillId="0" borderId="11" xfId="36" applyNumberFormat="1" applyFont="1" applyBorder="1" applyAlignment="1">
      <alignment horizontal="center" vertical="center"/>
    </xf>
    <xf numFmtId="187" fontId="46" fillId="0" borderId="0" xfId="36" applyNumberFormat="1" applyFont="1" applyAlignment="1">
      <alignment horizontal="left" vertical="center"/>
    </xf>
    <xf numFmtId="187" fontId="46" fillId="0" borderId="24" xfId="36" applyNumberFormat="1" applyFont="1" applyBorder="1" applyAlignment="1">
      <alignment horizontal="left" vertical="center" wrapText="1"/>
    </xf>
    <xf numFmtId="187" fontId="46" fillId="0" borderId="24" xfId="36" applyNumberFormat="1" applyFont="1" applyBorder="1" applyAlignment="1">
      <alignment horizontal="center" vertical="center"/>
    </xf>
    <xf numFmtId="187" fontId="46" fillId="0" borderId="24" xfId="36" applyNumberFormat="1" applyFont="1" applyBorder="1" applyAlignment="1">
      <alignment horizontal="left" vertical="center"/>
    </xf>
    <xf numFmtId="0" fontId="2" fillId="0" borderId="24" xfId="0" applyFont="1" applyBorder="1" applyAlignment="1">
      <alignment vertical="center"/>
    </xf>
    <xf numFmtId="187" fontId="47" fillId="0" borderId="24" xfId="36" applyNumberFormat="1" applyFont="1" applyBorder="1" applyAlignment="1">
      <alignment horizontal="right" vertical="center"/>
    </xf>
    <xf numFmtId="187" fontId="46" fillId="0" borderId="11" xfId="36" applyNumberFormat="1" applyFont="1" applyBorder="1" applyAlignment="1">
      <alignment horizontal="left" vertical="center" wrapText="1"/>
    </xf>
    <xf numFmtId="187" fontId="46" fillId="0" borderId="10" xfId="36" applyNumberFormat="1" applyFont="1" applyBorder="1" applyAlignment="1">
      <alignment horizontal="left" vertical="center" wrapText="1"/>
    </xf>
    <xf numFmtId="187" fontId="46" fillId="0" borderId="10" xfId="36" applyNumberFormat="1" applyFont="1" applyBorder="1" applyAlignment="1">
      <alignment horizontal="left" vertical="center"/>
    </xf>
    <xf numFmtId="187" fontId="46" fillId="0" borderId="11" xfId="36" applyNumberFormat="1" applyFont="1" applyBorder="1" applyAlignment="1">
      <alignment horizontal="left" vertical="center"/>
    </xf>
    <xf numFmtId="187" fontId="47" fillId="0" borderId="10" xfId="36" applyNumberFormat="1" applyFont="1" applyBorder="1" applyAlignment="1">
      <alignment horizontal="right" vertical="center"/>
    </xf>
    <xf numFmtId="187" fontId="47" fillId="0" borderId="24" xfId="36" applyNumberFormat="1" applyFont="1" applyBorder="1" applyAlignment="1">
      <alignment horizontal="right" vertical="center" wrapText="1"/>
    </xf>
    <xf numFmtId="0" fontId="4" fillId="0" borderId="17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187" fontId="5" fillId="0" borderId="23" xfId="36" applyNumberFormat="1" applyFont="1" applyBorder="1" applyAlignment="1">
      <alignment horizontal="center" vertical="center"/>
    </xf>
    <xf numFmtId="187" fontId="5" fillId="0" borderId="22" xfId="36" applyNumberFormat="1" applyFont="1" applyBorder="1" applyAlignment="1">
      <alignment horizontal="center" vertical="center"/>
    </xf>
    <xf numFmtId="187" fontId="5" fillId="0" borderId="18" xfId="36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wrapText="1"/>
    </xf>
    <xf numFmtId="0" fontId="4" fillId="33" borderId="17" xfId="0" applyFont="1" applyFill="1" applyBorder="1" applyAlignment="1">
      <alignment horizontal="center" wrapText="1"/>
    </xf>
    <xf numFmtId="187" fontId="4" fillId="0" borderId="17" xfId="36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187" fontId="2" fillId="0" borderId="24" xfId="36" applyNumberFormat="1" applyFont="1" applyBorder="1" applyAlignment="1">
      <alignment horizontal="center" vertical="center"/>
    </xf>
    <xf numFmtId="187" fontId="5" fillId="0" borderId="24" xfId="36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3" fillId="0" borderId="17" xfId="0" applyFont="1" applyBorder="1" applyAlignment="1">
      <alignment horizontal="left"/>
    </xf>
    <xf numFmtId="0" fontId="5" fillId="0" borderId="1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17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5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87" fontId="46" fillId="0" borderId="10" xfId="36" applyNumberFormat="1" applyFont="1" applyBorder="1" applyAlignment="1">
      <alignment horizontal="center" vertical="center"/>
    </xf>
    <xf numFmtId="187" fontId="46" fillId="0" borderId="14" xfId="36" applyNumberFormat="1" applyFont="1" applyBorder="1" applyAlignment="1">
      <alignment horizontal="center" vertical="center"/>
    </xf>
    <xf numFmtId="187" fontId="46" fillId="0" borderId="23" xfId="36" applyNumberFormat="1" applyFont="1" applyBorder="1" applyAlignment="1">
      <alignment horizontal="center" vertical="center"/>
    </xf>
    <xf numFmtId="187" fontId="46" fillId="0" borderId="18" xfId="36" applyNumberFormat="1" applyFont="1" applyBorder="1" applyAlignment="1">
      <alignment horizontal="center" vertical="center"/>
    </xf>
    <xf numFmtId="187" fontId="46" fillId="0" borderId="24" xfId="36" applyNumberFormat="1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15"/>
  <sheetViews>
    <sheetView tabSelected="1" view="pageLayout" workbookViewId="0" topLeftCell="A1303">
      <selection activeCell="M4" sqref="M4"/>
    </sheetView>
  </sheetViews>
  <sheetFormatPr defaultColWidth="9.00390625" defaultRowHeight="19.5" customHeight="1"/>
  <cols>
    <col min="1" max="1" width="3.421875" style="16" customWidth="1"/>
    <col min="2" max="2" width="21.00390625" style="79" customWidth="1"/>
    <col min="3" max="3" width="23.421875" style="79" customWidth="1"/>
    <col min="4" max="4" width="12.8515625" style="16" customWidth="1"/>
    <col min="5" max="6" width="8.421875" style="164" customWidth="1"/>
    <col min="7" max="7" width="8.7109375" style="164" customWidth="1"/>
    <col min="8" max="8" width="18.8515625" style="68" customWidth="1"/>
    <col min="9" max="9" width="20.7109375" style="20" customWidth="1"/>
    <col min="10" max="10" width="9.8515625" style="16" customWidth="1"/>
    <col min="11" max="11" width="3.00390625" style="58" hidden="1" customWidth="1"/>
    <col min="12" max="16384" width="9.00390625" style="58" customWidth="1"/>
  </cols>
  <sheetData>
    <row r="1" spans="1:10" s="152" customFormat="1" ht="19.5" customHeight="1">
      <c r="A1" s="293" t="s">
        <v>0</v>
      </c>
      <c r="B1" s="293"/>
      <c r="C1" s="293"/>
      <c r="D1" s="293"/>
      <c r="E1" s="293"/>
      <c r="F1" s="293"/>
      <c r="G1" s="293"/>
      <c r="H1" s="293"/>
      <c r="I1" s="293"/>
      <c r="J1" s="293"/>
    </row>
    <row r="2" spans="1:10" s="152" customFormat="1" ht="19.5" customHeight="1">
      <c r="A2" s="293" t="s">
        <v>2640</v>
      </c>
      <c r="B2" s="293"/>
      <c r="C2" s="293"/>
      <c r="D2" s="293"/>
      <c r="E2" s="293"/>
      <c r="F2" s="293"/>
      <c r="G2" s="293"/>
      <c r="H2" s="293"/>
      <c r="I2" s="293"/>
      <c r="J2" s="293"/>
    </row>
    <row r="3" spans="1:10" s="152" customFormat="1" ht="19.5" customHeight="1">
      <c r="A3" s="293" t="s">
        <v>1</v>
      </c>
      <c r="B3" s="293"/>
      <c r="C3" s="293"/>
      <c r="D3" s="293"/>
      <c r="E3" s="293"/>
      <c r="F3" s="293"/>
      <c r="G3" s="293"/>
      <c r="H3" s="293"/>
      <c r="I3" s="293"/>
      <c r="J3" s="293"/>
    </row>
    <row r="4" spans="1:7" ht="19.5" customHeight="1">
      <c r="A4" s="294" t="s">
        <v>2</v>
      </c>
      <c r="B4" s="294"/>
      <c r="C4" s="294"/>
      <c r="D4" s="294"/>
      <c r="E4" s="294"/>
      <c r="F4" s="294"/>
      <c r="G4" s="294"/>
    </row>
    <row r="5" spans="1:7" ht="19.5" customHeight="1">
      <c r="A5" s="295" t="s">
        <v>3</v>
      </c>
      <c r="B5" s="295"/>
      <c r="C5" s="295"/>
      <c r="D5" s="295"/>
      <c r="E5" s="295"/>
      <c r="F5" s="295"/>
      <c r="G5" s="295"/>
    </row>
    <row r="6" spans="1:10" ht="19.5" customHeight="1">
      <c r="A6" s="286" t="s">
        <v>4</v>
      </c>
      <c r="B6" s="288" t="s">
        <v>5</v>
      </c>
      <c r="C6" s="288" t="s">
        <v>6</v>
      </c>
      <c r="D6" s="289" t="s">
        <v>7</v>
      </c>
      <c r="E6" s="290" t="s">
        <v>8</v>
      </c>
      <c r="F6" s="290"/>
      <c r="G6" s="290"/>
      <c r="H6" s="4" t="s">
        <v>9</v>
      </c>
      <c r="I6" s="289" t="s">
        <v>10</v>
      </c>
      <c r="J6" s="1" t="s">
        <v>11</v>
      </c>
    </row>
    <row r="7" spans="1:10" ht="19.5" customHeight="1">
      <c r="A7" s="287"/>
      <c r="B7" s="288"/>
      <c r="C7" s="288"/>
      <c r="D7" s="289"/>
      <c r="E7" s="165" t="s">
        <v>12</v>
      </c>
      <c r="F7" s="165" t="s">
        <v>13</v>
      </c>
      <c r="G7" s="165" t="s">
        <v>14</v>
      </c>
      <c r="H7" s="5" t="s">
        <v>15</v>
      </c>
      <c r="I7" s="289"/>
      <c r="J7" s="2" t="s">
        <v>16</v>
      </c>
    </row>
    <row r="8" spans="1:10" s="72" customFormat="1" ht="19.5" customHeight="1">
      <c r="A8" s="9">
        <v>1</v>
      </c>
      <c r="B8" s="69" t="s">
        <v>17</v>
      </c>
      <c r="C8" s="70" t="s">
        <v>18</v>
      </c>
      <c r="D8" s="7" t="s">
        <v>19</v>
      </c>
      <c r="E8" s="166">
        <v>50000</v>
      </c>
      <c r="F8" s="166">
        <v>50000</v>
      </c>
      <c r="G8" s="166">
        <v>50000</v>
      </c>
      <c r="H8" s="71" t="s">
        <v>2371</v>
      </c>
      <c r="I8" s="7" t="s">
        <v>20</v>
      </c>
      <c r="J8" s="9" t="s">
        <v>21</v>
      </c>
    </row>
    <row r="9" spans="1:10" s="72" customFormat="1" ht="19.5" customHeight="1">
      <c r="A9" s="10"/>
      <c r="B9" s="73" t="s">
        <v>22</v>
      </c>
      <c r="C9" s="13" t="s">
        <v>23</v>
      </c>
      <c r="D9" s="8"/>
      <c r="E9" s="167"/>
      <c r="F9" s="167"/>
      <c r="G9" s="167"/>
      <c r="H9" s="10" t="s">
        <v>2372</v>
      </c>
      <c r="I9" s="8" t="s">
        <v>24</v>
      </c>
      <c r="J9" s="10" t="s">
        <v>25</v>
      </c>
    </row>
    <row r="10" spans="1:10" s="72" customFormat="1" ht="19.5" customHeight="1">
      <c r="A10" s="10"/>
      <c r="B10" s="73" t="s">
        <v>26</v>
      </c>
      <c r="C10" s="13" t="s">
        <v>27</v>
      </c>
      <c r="D10" s="8"/>
      <c r="E10" s="167"/>
      <c r="F10" s="167"/>
      <c r="G10" s="167"/>
      <c r="H10" s="74" t="s">
        <v>2370</v>
      </c>
      <c r="I10" s="8" t="s">
        <v>28</v>
      </c>
      <c r="J10" s="8"/>
    </row>
    <row r="11" spans="1:10" s="72" customFormat="1" ht="19.5" customHeight="1">
      <c r="A11" s="10"/>
      <c r="B11" s="73"/>
      <c r="C11" s="13" t="s">
        <v>29</v>
      </c>
      <c r="D11" s="8"/>
      <c r="E11" s="167"/>
      <c r="F11" s="167"/>
      <c r="G11" s="167"/>
      <c r="H11" s="74" t="s">
        <v>2369</v>
      </c>
      <c r="I11" s="8" t="s">
        <v>30</v>
      </c>
      <c r="J11" s="8"/>
    </row>
    <row r="12" spans="1:10" s="41" customFormat="1" ht="19.5" customHeight="1">
      <c r="A12" s="9">
        <v>2</v>
      </c>
      <c r="B12" s="50" t="s">
        <v>2422</v>
      </c>
      <c r="C12" s="50" t="s">
        <v>31</v>
      </c>
      <c r="D12" s="9" t="s">
        <v>32</v>
      </c>
      <c r="E12" s="93">
        <v>200000</v>
      </c>
      <c r="F12" s="93">
        <v>200000</v>
      </c>
      <c r="G12" s="93">
        <v>200000</v>
      </c>
      <c r="H12" s="75" t="s">
        <v>33</v>
      </c>
      <c r="I12" s="9" t="s">
        <v>2356</v>
      </c>
      <c r="J12" s="9" t="s">
        <v>21</v>
      </c>
    </row>
    <row r="13" spans="1:10" s="41" customFormat="1" ht="19.5" customHeight="1">
      <c r="A13" s="10"/>
      <c r="B13" s="55"/>
      <c r="C13" s="55" t="s">
        <v>34</v>
      </c>
      <c r="D13" s="10"/>
      <c r="E13" s="163"/>
      <c r="F13" s="163"/>
      <c r="G13" s="163"/>
      <c r="H13" s="76" t="s">
        <v>35</v>
      </c>
      <c r="I13" s="10" t="s">
        <v>2355</v>
      </c>
      <c r="J13" s="10" t="s">
        <v>25</v>
      </c>
    </row>
    <row r="14" spans="1:10" s="41" customFormat="1" ht="19.5" customHeight="1">
      <c r="A14" s="11"/>
      <c r="B14" s="47"/>
      <c r="C14" s="47" t="s">
        <v>36</v>
      </c>
      <c r="D14" s="11"/>
      <c r="E14" s="146"/>
      <c r="F14" s="146"/>
      <c r="G14" s="146"/>
      <c r="H14" s="77"/>
      <c r="I14" s="11" t="s">
        <v>2354</v>
      </c>
      <c r="J14" s="11"/>
    </row>
    <row r="15" spans="1:10" s="41" customFormat="1" ht="19.5" customHeight="1">
      <c r="A15" s="12"/>
      <c r="B15" s="3" t="s">
        <v>37</v>
      </c>
      <c r="C15" s="67"/>
      <c r="D15" s="12"/>
      <c r="E15" s="164"/>
      <c r="F15" s="164"/>
      <c r="G15" s="164"/>
      <c r="H15" s="68"/>
      <c r="I15" s="20"/>
      <c r="J15" s="16"/>
    </row>
    <row r="16" spans="1:10" s="41" customFormat="1" ht="19.5" customHeight="1">
      <c r="A16" s="286" t="s">
        <v>4</v>
      </c>
      <c r="B16" s="288" t="s">
        <v>5</v>
      </c>
      <c r="C16" s="288" t="s">
        <v>6</v>
      </c>
      <c r="D16" s="289" t="s">
        <v>7</v>
      </c>
      <c r="E16" s="290" t="s">
        <v>8</v>
      </c>
      <c r="F16" s="290"/>
      <c r="G16" s="290"/>
      <c r="H16" s="4" t="s">
        <v>9</v>
      </c>
      <c r="I16" s="289" t="s">
        <v>10</v>
      </c>
      <c r="J16" s="1" t="s">
        <v>11</v>
      </c>
    </row>
    <row r="17" spans="1:10" s="41" customFormat="1" ht="19.5" customHeight="1">
      <c r="A17" s="287"/>
      <c r="B17" s="288"/>
      <c r="C17" s="288"/>
      <c r="D17" s="289"/>
      <c r="E17" s="165" t="s">
        <v>12</v>
      </c>
      <c r="F17" s="165" t="s">
        <v>13</v>
      </c>
      <c r="G17" s="165" t="s">
        <v>14</v>
      </c>
      <c r="H17" s="5" t="s">
        <v>15</v>
      </c>
      <c r="I17" s="289"/>
      <c r="J17" s="2" t="s">
        <v>16</v>
      </c>
    </row>
    <row r="18" spans="1:10" s="41" customFormat="1" ht="19.5" customHeight="1">
      <c r="A18" s="9">
        <v>1</v>
      </c>
      <c r="B18" s="38" t="s">
        <v>38</v>
      </c>
      <c r="C18" s="38" t="s">
        <v>39</v>
      </c>
      <c r="D18" s="7" t="s">
        <v>40</v>
      </c>
      <c r="E18" s="166">
        <v>300000</v>
      </c>
      <c r="F18" s="166">
        <v>300000</v>
      </c>
      <c r="G18" s="166">
        <v>300000</v>
      </c>
      <c r="H18" s="39" t="s">
        <v>2373</v>
      </c>
      <c r="I18" s="40" t="s">
        <v>41</v>
      </c>
      <c r="J18" s="7" t="s">
        <v>42</v>
      </c>
    </row>
    <row r="19" spans="1:10" s="41" customFormat="1" ht="19.5" customHeight="1">
      <c r="A19" s="10"/>
      <c r="B19" s="42" t="s">
        <v>43</v>
      </c>
      <c r="C19" s="42" t="s">
        <v>44</v>
      </c>
      <c r="D19" s="13" t="s">
        <v>2375</v>
      </c>
      <c r="E19" s="167"/>
      <c r="F19" s="167"/>
      <c r="G19" s="167"/>
      <c r="H19" s="44" t="s">
        <v>2374</v>
      </c>
      <c r="I19" s="45" t="s">
        <v>2360</v>
      </c>
      <c r="J19" s="8" t="s">
        <v>47</v>
      </c>
    </row>
    <row r="20" spans="1:10" s="41" customFormat="1" ht="19.5" customHeight="1">
      <c r="A20" s="10"/>
      <c r="B20" s="55" t="s">
        <v>2376</v>
      </c>
      <c r="C20" s="55" t="s">
        <v>48</v>
      </c>
      <c r="D20" s="10" t="s">
        <v>104</v>
      </c>
      <c r="E20" s="163"/>
      <c r="F20" s="163"/>
      <c r="G20" s="163"/>
      <c r="H20" s="57" t="s">
        <v>49</v>
      </c>
      <c r="I20" s="25" t="s">
        <v>2361</v>
      </c>
      <c r="J20" s="10"/>
    </row>
    <row r="21" spans="1:10" s="41" customFormat="1" ht="19.5" customHeight="1">
      <c r="A21" s="10"/>
      <c r="B21" s="55" t="s">
        <v>2377</v>
      </c>
      <c r="C21" s="55"/>
      <c r="D21" s="10"/>
      <c r="E21" s="163"/>
      <c r="F21" s="163"/>
      <c r="G21" s="163"/>
      <c r="H21" s="57"/>
      <c r="I21" s="25"/>
      <c r="J21" s="10"/>
    </row>
    <row r="22" spans="1:10" s="41" customFormat="1" ht="19.5" customHeight="1">
      <c r="A22" s="9">
        <v>2</v>
      </c>
      <c r="B22" s="38" t="s">
        <v>50</v>
      </c>
      <c r="C22" s="38" t="s">
        <v>51</v>
      </c>
      <c r="D22" s="7" t="s">
        <v>52</v>
      </c>
      <c r="E22" s="166">
        <v>150000</v>
      </c>
      <c r="F22" s="166">
        <v>150000</v>
      </c>
      <c r="G22" s="166">
        <v>150000</v>
      </c>
      <c r="H22" s="39" t="s">
        <v>2379</v>
      </c>
      <c r="I22" s="40" t="s">
        <v>2357</v>
      </c>
      <c r="J22" s="9" t="s">
        <v>21</v>
      </c>
    </row>
    <row r="23" spans="1:10" s="41" customFormat="1" ht="19.5" customHeight="1">
      <c r="A23" s="10"/>
      <c r="B23" s="42" t="s">
        <v>53</v>
      </c>
      <c r="C23" s="43" t="s">
        <v>2351</v>
      </c>
      <c r="D23" s="14" t="s">
        <v>45</v>
      </c>
      <c r="E23" s="167"/>
      <c r="F23" s="167"/>
      <c r="G23" s="167"/>
      <c r="H23" s="44" t="s">
        <v>2380</v>
      </c>
      <c r="I23" s="45" t="s">
        <v>2358</v>
      </c>
      <c r="J23" s="10" t="s">
        <v>25</v>
      </c>
    </row>
    <row r="24" spans="1:10" s="41" customFormat="1" ht="19.5" customHeight="1">
      <c r="A24" s="11"/>
      <c r="B24" s="46" t="s">
        <v>2352</v>
      </c>
      <c r="C24" s="47" t="s">
        <v>2352</v>
      </c>
      <c r="D24" s="15"/>
      <c r="E24" s="146"/>
      <c r="F24" s="181"/>
      <c r="G24" s="146"/>
      <c r="H24" s="48" t="s">
        <v>169</v>
      </c>
      <c r="I24" s="19" t="s">
        <v>2359</v>
      </c>
      <c r="J24" s="11"/>
    </row>
    <row r="25" spans="1:10" s="41" customFormat="1" ht="19.5" customHeight="1">
      <c r="A25" s="206"/>
      <c r="B25" s="56"/>
      <c r="C25" s="56"/>
      <c r="D25" s="206"/>
      <c r="E25" s="169"/>
      <c r="F25" s="169"/>
      <c r="G25" s="169"/>
      <c r="H25" s="78"/>
      <c r="I25" s="18"/>
      <c r="J25" s="206"/>
    </row>
    <row r="26" spans="1:10" ht="19.5" customHeight="1">
      <c r="A26" s="286" t="s">
        <v>4</v>
      </c>
      <c r="B26" s="288" t="s">
        <v>5</v>
      </c>
      <c r="C26" s="288" t="s">
        <v>6</v>
      </c>
      <c r="D26" s="289" t="s">
        <v>7</v>
      </c>
      <c r="E26" s="290" t="s">
        <v>8</v>
      </c>
      <c r="F26" s="290"/>
      <c r="G26" s="290"/>
      <c r="H26" s="4" t="s">
        <v>9</v>
      </c>
      <c r="I26" s="289" t="s">
        <v>10</v>
      </c>
      <c r="J26" s="215" t="s">
        <v>11</v>
      </c>
    </row>
    <row r="27" spans="1:10" ht="19.5" customHeight="1">
      <c r="A27" s="287"/>
      <c r="B27" s="288"/>
      <c r="C27" s="288"/>
      <c r="D27" s="289"/>
      <c r="E27" s="216" t="s">
        <v>12</v>
      </c>
      <c r="F27" s="216" t="s">
        <v>13</v>
      </c>
      <c r="G27" s="216" t="s">
        <v>14</v>
      </c>
      <c r="H27" s="5" t="s">
        <v>15</v>
      </c>
      <c r="I27" s="289"/>
      <c r="J27" s="214" t="s">
        <v>16</v>
      </c>
    </row>
    <row r="28" spans="1:10" s="41" customFormat="1" ht="19.5" customHeight="1">
      <c r="A28" s="49">
        <v>3</v>
      </c>
      <c r="B28" s="50" t="s">
        <v>54</v>
      </c>
      <c r="C28" s="51" t="s">
        <v>55</v>
      </c>
      <c r="D28" s="9" t="s">
        <v>56</v>
      </c>
      <c r="E28" s="168">
        <v>250000</v>
      </c>
      <c r="F28" s="93">
        <v>250000</v>
      </c>
      <c r="G28" s="168">
        <v>250000</v>
      </c>
      <c r="H28" s="52" t="s">
        <v>2423</v>
      </c>
      <c r="I28" s="53" t="s">
        <v>57</v>
      </c>
      <c r="J28" s="9" t="s">
        <v>21</v>
      </c>
    </row>
    <row r="29" spans="1:10" s="41" customFormat="1" ht="17.25" customHeight="1">
      <c r="A29" s="54"/>
      <c r="B29" s="55" t="s">
        <v>58</v>
      </c>
      <c r="C29" s="56" t="s">
        <v>59</v>
      </c>
      <c r="D29" s="10" t="s">
        <v>45</v>
      </c>
      <c r="E29" s="169"/>
      <c r="F29" s="163"/>
      <c r="G29" s="169"/>
      <c r="H29" s="57" t="s">
        <v>2427</v>
      </c>
      <c r="I29" s="18" t="s">
        <v>60</v>
      </c>
      <c r="J29" s="10" t="s">
        <v>25</v>
      </c>
    </row>
    <row r="30" spans="1:10" s="41" customFormat="1" ht="17.25" customHeight="1">
      <c r="A30" s="54"/>
      <c r="B30" s="55" t="s">
        <v>61</v>
      </c>
      <c r="C30" s="56" t="s">
        <v>62</v>
      </c>
      <c r="D30" s="10"/>
      <c r="E30" s="169"/>
      <c r="F30" s="163"/>
      <c r="G30" s="169"/>
      <c r="H30" s="57" t="s">
        <v>2428</v>
      </c>
      <c r="I30" s="18" t="s">
        <v>2362</v>
      </c>
      <c r="J30" s="10"/>
    </row>
    <row r="31" spans="1:10" ht="17.25" customHeight="1">
      <c r="A31" s="54"/>
      <c r="B31" s="55" t="s">
        <v>63</v>
      </c>
      <c r="C31" s="56" t="s">
        <v>64</v>
      </c>
      <c r="D31" s="10"/>
      <c r="E31" s="169"/>
      <c r="F31" s="163"/>
      <c r="G31" s="169"/>
      <c r="H31" s="57" t="s">
        <v>2429</v>
      </c>
      <c r="I31" s="18" t="s">
        <v>2363</v>
      </c>
      <c r="J31" s="10"/>
    </row>
    <row r="32" spans="1:10" ht="17.25" customHeight="1">
      <c r="A32" s="11"/>
      <c r="B32" s="47" t="s">
        <v>65</v>
      </c>
      <c r="C32" s="47" t="s">
        <v>66</v>
      </c>
      <c r="D32" s="11"/>
      <c r="E32" s="146"/>
      <c r="F32" s="146"/>
      <c r="G32" s="146"/>
      <c r="H32" s="61" t="s">
        <v>2430</v>
      </c>
      <c r="I32" s="66" t="s">
        <v>2364</v>
      </c>
      <c r="J32" s="11"/>
    </row>
    <row r="33" spans="1:2" ht="17.25" customHeight="1">
      <c r="A33" s="12"/>
      <c r="B33" s="6" t="s">
        <v>67</v>
      </c>
    </row>
    <row r="34" spans="1:10" ht="17.25" customHeight="1">
      <c r="A34" s="275" t="s">
        <v>4</v>
      </c>
      <c r="B34" s="277" t="s">
        <v>5</v>
      </c>
      <c r="C34" s="277" t="s">
        <v>6</v>
      </c>
      <c r="D34" s="278" t="s">
        <v>7</v>
      </c>
      <c r="E34" s="291" t="s">
        <v>8</v>
      </c>
      <c r="F34" s="291"/>
      <c r="G34" s="291"/>
      <c r="H34" s="63" t="s">
        <v>9</v>
      </c>
      <c r="I34" s="278" t="s">
        <v>10</v>
      </c>
      <c r="J34" s="21" t="s">
        <v>11</v>
      </c>
    </row>
    <row r="35" spans="1:10" ht="17.25" customHeight="1">
      <c r="A35" s="276"/>
      <c r="B35" s="277"/>
      <c r="C35" s="277"/>
      <c r="D35" s="278"/>
      <c r="E35" s="170" t="s">
        <v>12</v>
      </c>
      <c r="F35" s="170" t="s">
        <v>13</v>
      </c>
      <c r="G35" s="170" t="s">
        <v>14</v>
      </c>
      <c r="H35" s="65" t="s">
        <v>15</v>
      </c>
      <c r="I35" s="278"/>
      <c r="J35" s="23" t="s">
        <v>16</v>
      </c>
    </row>
    <row r="36" spans="1:10" ht="17.25" customHeight="1">
      <c r="A36" s="9">
        <v>1</v>
      </c>
      <c r="B36" s="50" t="s">
        <v>68</v>
      </c>
      <c r="C36" s="50" t="s">
        <v>69</v>
      </c>
      <c r="D36" s="9" t="s">
        <v>70</v>
      </c>
      <c r="E36" s="93">
        <v>100000</v>
      </c>
      <c r="F36" s="93">
        <v>100000</v>
      </c>
      <c r="G36" s="93">
        <v>100000</v>
      </c>
      <c r="H36" s="52" t="s">
        <v>2423</v>
      </c>
      <c r="I36" s="26" t="s">
        <v>2368</v>
      </c>
      <c r="J36" s="9" t="s">
        <v>21</v>
      </c>
    </row>
    <row r="37" spans="1:10" ht="17.25" customHeight="1">
      <c r="A37" s="10"/>
      <c r="B37" s="55" t="s">
        <v>71</v>
      </c>
      <c r="C37" s="55" t="s">
        <v>72</v>
      </c>
      <c r="D37" s="10"/>
      <c r="E37" s="163"/>
      <c r="F37" s="163"/>
      <c r="G37" s="163"/>
      <c r="H37" s="57" t="s">
        <v>2424</v>
      </c>
      <c r="I37" s="25" t="s">
        <v>2365</v>
      </c>
      <c r="J37" s="10" t="s">
        <v>25</v>
      </c>
    </row>
    <row r="38" spans="1:10" ht="17.25" customHeight="1">
      <c r="A38" s="10"/>
      <c r="B38" s="55" t="s">
        <v>73</v>
      </c>
      <c r="C38" s="55" t="s">
        <v>74</v>
      </c>
      <c r="D38" s="10"/>
      <c r="E38" s="163"/>
      <c r="F38" s="163"/>
      <c r="G38" s="163"/>
      <c r="H38" s="57" t="s">
        <v>2425</v>
      </c>
      <c r="I38" s="25" t="s">
        <v>2366</v>
      </c>
      <c r="J38" s="10"/>
    </row>
    <row r="39" spans="1:10" ht="17.25" customHeight="1">
      <c r="A39" s="10"/>
      <c r="B39" s="55" t="s">
        <v>75</v>
      </c>
      <c r="C39" s="55" t="s">
        <v>76</v>
      </c>
      <c r="D39" s="10"/>
      <c r="E39" s="163"/>
      <c r="F39" s="163"/>
      <c r="G39" s="163"/>
      <c r="H39" s="57" t="s">
        <v>2426</v>
      </c>
      <c r="I39" s="25" t="s">
        <v>2367</v>
      </c>
      <c r="J39" s="10"/>
    </row>
    <row r="40" spans="1:10" ht="17.25" customHeight="1">
      <c r="A40" s="10"/>
      <c r="B40" s="47" t="s">
        <v>78</v>
      </c>
      <c r="C40" s="47" t="s">
        <v>79</v>
      </c>
      <c r="D40" s="11"/>
      <c r="E40" s="146"/>
      <c r="F40" s="146"/>
      <c r="G40" s="146"/>
      <c r="H40" s="61"/>
      <c r="I40" s="66"/>
      <c r="J40" s="11"/>
    </row>
    <row r="41" spans="1:10" ht="17.25" customHeight="1">
      <c r="A41" s="9">
        <v>2</v>
      </c>
      <c r="B41" s="51" t="s">
        <v>83</v>
      </c>
      <c r="C41" s="55" t="s">
        <v>2381</v>
      </c>
      <c r="D41" s="17" t="s">
        <v>70</v>
      </c>
      <c r="E41" s="171" t="s">
        <v>84</v>
      </c>
      <c r="F41" s="168">
        <v>100000</v>
      </c>
      <c r="G41" s="171" t="s">
        <v>84</v>
      </c>
      <c r="H41" s="57" t="s">
        <v>2383</v>
      </c>
      <c r="I41" s="25" t="s">
        <v>80</v>
      </c>
      <c r="J41" s="9" t="s">
        <v>21</v>
      </c>
    </row>
    <row r="42" spans="1:10" ht="17.25" customHeight="1">
      <c r="A42" s="10"/>
      <c r="B42" s="56"/>
      <c r="C42" s="55" t="s">
        <v>2382</v>
      </c>
      <c r="D42" s="18"/>
      <c r="E42" s="172"/>
      <c r="F42" s="173"/>
      <c r="G42" s="172"/>
      <c r="H42" s="57" t="s">
        <v>2385</v>
      </c>
      <c r="I42" s="25" t="s">
        <v>82</v>
      </c>
      <c r="J42" s="10" t="s">
        <v>25</v>
      </c>
    </row>
    <row r="43" spans="1:10" ht="17.25" customHeight="1">
      <c r="A43" s="11"/>
      <c r="B43" s="60"/>
      <c r="C43" s="47"/>
      <c r="D43" s="19"/>
      <c r="E43" s="174"/>
      <c r="F43" s="175"/>
      <c r="G43" s="174"/>
      <c r="H43" s="61" t="s">
        <v>2384</v>
      </c>
      <c r="I43" s="66"/>
      <c r="J43" s="30"/>
    </row>
    <row r="44" spans="1:10" s="228" customFormat="1" ht="16.5" customHeight="1">
      <c r="A44" s="249">
        <v>3</v>
      </c>
      <c r="B44" s="244" t="s">
        <v>2607</v>
      </c>
      <c r="C44" s="223" t="s">
        <v>2381</v>
      </c>
      <c r="D44" s="245" t="s">
        <v>2608</v>
      </c>
      <c r="E44" s="246">
        <v>100000</v>
      </c>
      <c r="F44" s="247">
        <v>100000</v>
      </c>
      <c r="G44" s="246">
        <v>100000</v>
      </c>
      <c r="H44" s="248" t="s">
        <v>2383</v>
      </c>
      <c r="I44" s="229" t="s">
        <v>80</v>
      </c>
      <c r="J44" s="249" t="s">
        <v>21</v>
      </c>
    </row>
    <row r="45" spans="1:10" s="228" customFormat="1" ht="16.5" customHeight="1">
      <c r="A45" s="221"/>
      <c r="B45" s="223"/>
      <c r="C45" s="223" t="s">
        <v>2382</v>
      </c>
      <c r="D45" s="242"/>
      <c r="E45" s="250"/>
      <c r="F45" s="251"/>
      <c r="G45" s="250"/>
      <c r="H45" s="248" t="s">
        <v>2385</v>
      </c>
      <c r="I45" s="229" t="s">
        <v>82</v>
      </c>
      <c r="J45" s="221" t="s">
        <v>25</v>
      </c>
    </row>
    <row r="46" spans="1:10" s="228" customFormat="1" ht="16.5" customHeight="1">
      <c r="A46" s="243"/>
      <c r="B46" s="234"/>
      <c r="C46" s="234"/>
      <c r="D46" s="231"/>
      <c r="E46" s="252"/>
      <c r="F46" s="253"/>
      <c r="G46" s="252"/>
      <c r="H46" s="254" t="s">
        <v>2384</v>
      </c>
      <c r="I46" s="255"/>
      <c r="J46" s="232"/>
    </row>
    <row r="47" spans="1:2" ht="16.5" customHeight="1">
      <c r="A47" s="12"/>
      <c r="B47" s="6" t="s">
        <v>85</v>
      </c>
    </row>
    <row r="48" spans="1:10" ht="16.5" customHeight="1">
      <c r="A48" s="286" t="s">
        <v>4</v>
      </c>
      <c r="B48" s="288" t="s">
        <v>5</v>
      </c>
      <c r="C48" s="288" t="s">
        <v>6</v>
      </c>
      <c r="D48" s="289" t="s">
        <v>7</v>
      </c>
      <c r="E48" s="290" t="s">
        <v>8</v>
      </c>
      <c r="F48" s="290"/>
      <c r="G48" s="290"/>
      <c r="H48" s="4" t="s">
        <v>9</v>
      </c>
      <c r="I48" s="289" t="s">
        <v>10</v>
      </c>
      <c r="J48" s="1" t="s">
        <v>11</v>
      </c>
    </row>
    <row r="49" spans="1:10" ht="16.5" customHeight="1">
      <c r="A49" s="287"/>
      <c r="B49" s="288"/>
      <c r="C49" s="288"/>
      <c r="D49" s="289"/>
      <c r="E49" s="165" t="s">
        <v>12</v>
      </c>
      <c r="F49" s="165" t="s">
        <v>13</v>
      </c>
      <c r="G49" s="165" t="s">
        <v>14</v>
      </c>
      <c r="H49" s="5" t="s">
        <v>15</v>
      </c>
      <c r="I49" s="289"/>
      <c r="J49" s="2" t="s">
        <v>16</v>
      </c>
    </row>
    <row r="50" spans="1:10" s="41" customFormat="1" ht="16.5" customHeight="1">
      <c r="A50" s="9">
        <v>1</v>
      </c>
      <c r="B50" s="50" t="s">
        <v>86</v>
      </c>
      <c r="C50" s="50" t="s">
        <v>87</v>
      </c>
      <c r="D50" s="9" t="s">
        <v>88</v>
      </c>
      <c r="E50" s="93">
        <v>40000</v>
      </c>
      <c r="F50" s="93">
        <v>40000</v>
      </c>
      <c r="G50" s="93">
        <v>40000</v>
      </c>
      <c r="H50" s="52" t="s">
        <v>2386</v>
      </c>
      <c r="I50" s="26" t="s">
        <v>89</v>
      </c>
      <c r="J50" s="9" t="s">
        <v>21</v>
      </c>
    </row>
    <row r="51" spans="1:10" s="41" customFormat="1" ht="16.5" customHeight="1">
      <c r="A51" s="10"/>
      <c r="B51" s="55" t="s">
        <v>90</v>
      </c>
      <c r="C51" s="55" t="s">
        <v>2389</v>
      </c>
      <c r="D51" s="10" t="s">
        <v>91</v>
      </c>
      <c r="E51" s="163"/>
      <c r="F51" s="163"/>
      <c r="G51" s="163"/>
      <c r="H51" s="57" t="s">
        <v>2387</v>
      </c>
      <c r="I51" s="25" t="s">
        <v>92</v>
      </c>
      <c r="J51" s="10" t="s">
        <v>93</v>
      </c>
    </row>
    <row r="52" spans="1:10" s="41" customFormat="1" ht="16.5" customHeight="1">
      <c r="A52" s="10"/>
      <c r="B52" s="55"/>
      <c r="C52" s="55" t="s">
        <v>2390</v>
      </c>
      <c r="D52" s="10"/>
      <c r="E52" s="163"/>
      <c r="F52" s="163"/>
      <c r="G52" s="163"/>
      <c r="H52" s="57" t="s">
        <v>2388</v>
      </c>
      <c r="I52" s="25" t="s">
        <v>94</v>
      </c>
      <c r="J52" s="10"/>
    </row>
    <row r="53" spans="1:10" s="41" customFormat="1" ht="16.5" customHeight="1">
      <c r="A53" s="10"/>
      <c r="B53" s="55"/>
      <c r="C53" s="55" t="s">
        <v>2391</v>
      </c>
      <c r="D53" s="10"/>
      <c r="E53" s="163"/>
      <c r="F53" s="163"/>
      <c r="G53" s="163"/>
      <c r="H53" s="57"/>
      <c r="I53" s="25"/>
      <c r="J53" s="10"/>
    </row>
    <row r="54" spans="1:10" s="41" customFormat="1" ht="16.5" customHeight="1">
      <c r="A54" s="11"/>
      <c r="B54" s="47"/>
      <c r="C54" s="47" t="s">
        <v>2392</v>
      </c>
      <c r="D54" s="11"/>
      <c r="E54" s="146"/>
      <c r="F54" s="146"/>
      <c r="G54" s="146"/>
      <c r="H54" s="61"/>
      <c r="I54" s="66"/>
      <c r="J54" s="11"/>
    </row>
    <row r="55" spans="2:10" ht="17.25" customHeight="1">
      <c r="B55" s="6" t="s">
        <v>95</v>
      </c>
      <c r="D55" s="20"/>
      <c r="E55" s="176"/>
      <c r="F55" s="176"/>
      <c r="G55" s="176"/>
      <c r="H55" s="79"/>
      <c r="J55" s="72"/>
    </row>
    <row r="56" spans="1:10" s="41" customFormat="1" ht="17.25" customHeight="1">
      <c r="A56" s="286" t="s">
        <v>4</v>
      </c>
      <c r="B56" s="288" t="s">
        <v>5</v>
      </c>
      <c r="C56" s="288" t="s">
        <v>6</v>
      </c>
      <c r="D56" s="289" t="s">
        <v>7</v>
      </c>
      <c r="E56" s="290" t="s">
        <v>8</v>
      </c>
      <c r="F56" s="290"/>
      <c r="G56" s="290"/>
      <c r="H56" s="4" t="s">
        <v>9</v>
      </c>
      <c r="I56" s="289" t="s">
        <v>10</v>
      </c>
      <c r="J56" s="1" t="s">
        <v>11</v>
      </c>
    </row>
    <row r="57" spans="1:10" s="41" customFormat="1" ht="17.25" customHeight="1">
      <c r="A57" s="287"/>
      <c r="B57" s="288"/>
      <c r="C57" s="288"/>
      <c r="D57" s="289"/>
      <c r="E57" s="165" t="s">
        <v>12</v>
      </c>
      <c r="F57" s="165" t="s">
        <v>13</v>
      </c>
      <c r="G57" s="165" t="s">
        <v>14</v>
      </c>
      <c r="H57" s="5" t="s">
        <v>15</v>
      </c>
      <c r="I57" s="289"/>
      <c r="J57" s="2" t="s">
        <v>16</v>
      </c>
    </row>
    <row r="58" spans="1:10" s="41" customFormat="1" ht="17.25" customHeight="1">
      <c r="A58" s="156">
        <v>1</v>
      </c>
      <c r="B58" s="80" t="s">
        <v>96</v>
      </c>
      <c r="C58" s="80" t="s">
        <v>97</v>
      </c>
      <c r="D58" s="21" t="s">
        <v>98</v>
      </c>
      <c r="E58" s="177">
        <v>300000</v>
      </c>
      <c r="F58" s="177">
        <v>300000</v>
      </c>
      <c r="G58" s="177">
        <v>300000</v>
      </c>
      <c r="H58" s="81" t="s">
        <v>99</v>
      </c>
      <c r="I58" s="82" t="s">
        <v>100</v>
      </c>
      <c r="J58" s="21" t="s">
        <v>101</v>
      </c>
    </row>
    <row r="59" spans="1:10" s="41" customFormat="1" ht="17.25" customHeight="1">
      <c r="A59" s="158"/>
      <c r="B59" s="83" t="s">
        <v>102</v>
      </c>
      <c r="C59" s="83" t="s">
        <v>103</v>
      </c>
      <c r="D59" s="22" t="s">
        <v>104</v>
      </c>
      <c r="E59" s="178"/>
      <c r="F59" s="178"/>
      <c r="G59" s="178"/>
      <c r="H59" s="84" t="s">
        <v>105</v>
      </c>
      <c r="I59" s="85" t="s">
        <v>106</v>
      </c>
      <c r="J59" s="22" t="s">
        <v>107</v>
      </c>
    </row>
    <row r="60" spans="1:10" s="41" customFormat="1" ht="17.25" customHeight="1">
      <c r="A60" s="158"/>
      <c r="B60" s="83" t="s">
        <v>108</v>
      </c>
      <c r="C60" s="83" t="s">
        <v>109</v>
      </c>
      <c r="D60" s="22"/>
      <c r="E60" s="178"/>
      <c r="F60" s="178"/>
      <c r="G60" s="178"/>
      <c r="H60" s="84"/>
      <c r="I60" s="85" t="s">
        <v>110</v>
      </c>
      <c r="J60" s="22"/>
    </row>
    <row r="61" spans="1:10" s="41" customFormat="1" ht="17.25" customHeight="1">
      <c r="A61" s="158"/>
      <c r="B61" s="83" t="s">
        <v>111</v>
      </c>
      <c r="C61" s="83" t="s">
        <v>112</v>
      </c>
      <c r="D61" s="22"/>
      <c r="E61" s="178"/>
      <c r="F61" s="178"/>
      <c r="G61" s="178"/>
      <c r="H61" s="84"/>
      <c r="I61" s="83" t="s">
        <v>2403</v>
      </c>
      <c r="J61" s="22"/>
    </row>
    <row r="62" spans="1:10" s="41" customFormat="1" ht="17.25" customHeight="1">
      <c r="A62" s="157"/>
      <c r="B62" s="86"/>
      <c r="C62" s="86"/>
      <c r="D62" s="23"/>
      <c r="E62" s="179"/>
      <c r="F62" s="179"/>
      <c r="G62" s="179"/>
      <c r="H62" s="87"/>
      <c r="I62" s="88" t="s">
        <v>2404</v>
      </c>
      <c r="J62" s="23"/>
    </row>
    <row r="63" spans="1:10" s="41" customFormat="1" ht="17.25" customHeight="1">
      <c r="A63" s="12"/>
      <c r="B63" s="6" t="s">
        <v>113</v>
      </c>
      <c r="C63" s="90"/>
      <c r="D63" s="24"/>
      <c r="E63" s="180"/>
      <c r="F63" s="164"/>
      <c r="G63" s="164"/>
      <c r="H63" s="68"/>
      <c r="I63" s="20"/>
      <c r="J63" s="16"/>
    </row>
    <row r="64" spans="1:10" s="41" customFormat="1" ht="17.25" customHeight="1">
      <c r="A64" s="286" t="s">
        <v>4</v>
      </c>
      <c r="B64" s="288" t="s">
        <v>5</v>
      </c>
      <c r="C64" s="288" t="s">
        <v>6</v>
      </c>
      <c r="D64" s="289" t="s">
        <v>7</v>
      </c>
      <c r="E64" s="290" t="s">
        <v>8</v>
      </c>
      <c r="F64" s="290"/>
      <c r="G64" s="290"/>
      <c r="H64" s="4" t="s">
        <v>9</v>
      </c>
      <c r="I64" s="289" t="s">
        <v>10</v>
      </c>
      <c r="J64" s="1" t="s">
        <v>11</v>
      </c>
    </row>
    <row r="65" spans="1:10" s="41" customFormat="1" ht="17.25" customHeight="1">
      <c r="A65" s="287"/>
      <c r="B65" s="288"/>
      <c r="C65" s="288"/>
      <c r="D65" s="289"/>
      <c r="E65" s="165" t="s">
        <v>12</v>
      </c>
      <c r="F65" s="165" t="s">
        <v>13</v>
      </c>
      <c r="G65" s="165" t="s">
        <v>14</v>
      </c>
      <c r="H65" s="5" t="s">
        <v>15</v>
      </c>
      <c r="I65" s="289"/>
      <c r="J65" s="2" t="s">
        <v>16</v>
      </c>
    </row>
    <row r="66" spans="1:10" s="41" customFormat="1" ht="17.25" customHeight="1">
      <c r="A66" s="9">
        <v>1</v>
      </c>
      <c r="B66" s="50" t="s">
        <v>116</v>
      </c>
      <c r="C66" s="50" t="s">
        <v>117</v>
      </c>
      <c r="D66" s="9" t="s">
        <v>45</v>
      </c>
      <c r="E66" s="93">
        <v>300000</v>
      </c>
      <c r="F66" s="93">
        <v>300000</v>
      </c>
      <c r="G66" s="93">
        <v>300000</v>
      </c>
      <c r="H66" s="52" t="s">
        <v>2401</v>
      </c>
      <c r="I66" s="26" t="s">
        <v>118</v>
      </c>
      <c r="J66" s="9" t="s">
        <v>21</v>
      </c>
    </row>
    <row r="67" spans="1:10" s="41" customFormat="1" ht="17.25" customHeight="1">
      <c r="A67" s="10"/>
      <c r="B67" s="55" t="s">
        <v>119</v>
      </c>
      <c r="C67" s="55" t="s">
        <v>120</v>
      </c>
      <c r="D67" s="10"/>
      <c r="E67" s="163"/>
      <c r="F67" s="163"/>
      <c r="G67" s="163"/>
      <c r="H67" s="57" t="s">
        <v>2402</v>
      </c>
      <c r="I67" s="25" t="s">
        <v>121</v>
      </c>
      <c r="J67" s="10" t="s">
        <v>25</v>
      </c>
    </row>
    <row r="68" spans="1:10" s="41" customFormat="1" ht="17.25" customHeight="1">
      <c r="A68" s="10"/>
      <c r="B68" s="55" t="s">
        <v>122</v>
      </c>
      <c r="C68" s="55" t="s">
        <v>123</v>
      </c>
      <c r="D68" s="10"/>
      <c r="E68" s="163"/>
      <c r="F68" s="163"/>
      <c r="G68" s="163"/>
      <c r="H68" s="57"/>
      <c r="I68" s="25" t="s">
        <v>124</v>
      </c>
      <c r="J68" s="10"/>
    </row>
    <row r="69" spans="1:10" s="41" customFormat="1" ht="17.25" customHeight="1">
      <c r="A69" s="10"/>
      <c r="B69" s="55"/>
      <c r="C69" s="55" t="s">
        <v>125</v>
      </c>
      <c r="D69" s="10"/>
      <c r="E69" s="163"/>
      <c r="F69" s="163"/>
      <c r="G69" s="163"/>
      <c r="H69" s="57"/>
      <c r="I69" s="25" t="s">
        <v>126</v>
      </c>
      <c r="J69" s="10"/>
    </row>
    <row r="70" spans="1:10" s="41" customFormat="1" ht="17.25" customHeight="1">
      <c r="A70" s="10"/>
      <c r="B70" s="55"/>
      <c r="C70" s="55" t="s">
        <v>126</v>
      </c>
      <c r="D70" s="10"/>
      <c r="E70" s="163"/>
      <c r="F70" s="163"/>
      <c r="G70" s="163"/>
      <c r="H70" s="57"/>
      <c r="I70" s="25"/>
      <c r="J70" s="10"/>
    </row>
    <row r="71" spans="1:10" s="41" customFormat="1" ht="17.25" customHeight="1">
      <c r="A71" s="9">
        <v>2</v>
      </c>
      <c r="B71" s="38" t="s">
        <v>127</v>
      </c>
      <c r="C71" s="51" t="s">
        <v>128</v>
      </c>
      <c r="D71" s="9" t="s">
        <v>45</v>
      </c>
      <c r="E71" s="168">
        <v>50000</v>
      </c>
      <c r="F71" s="93">
        <v>50000</v>
      </c>
      <c r="G71" s="168">
        <v>50000</v>
      </c>
      <c r="H71" s="52" t="s">
        <v>129</v>
      </c>
      <c r="I71" s="26" t="s">
        <v>130</v>
      </c>
      <c r="J71" s="9" t="s">
        <v>21</v>
      </c>
    </row>
    <row r="72" spans="1:10" s="41" customFormat="1" ht="17.25" customHeight="1">
      <c r="A72" s="10"/>
      <c r="B72" s="42" t="s">
        <v>131</v>
      </c>
      <c r="C72" s="56" t="s">
        <v>132</v>
      </c>
      <c r="D72" s="10"/>
      <c r="E72" s="169"/>
      <c r="F72" s="163"/>
      <c r="G72" s="169"/>
      <c r="H72" s="57" t="s">
        <v>133</v>
      </c>
      <c r="I72" s="25" t="s">
        <v>2407</v>
      </c>
      <c r="J72" s="10" t="s">
        <v>25</v>
      </c>
    </row>
    <row r="73" spans="1:10" s="41" customFormat="1" ht="17.25" customHeight="1">
      <c r="A73" s="11"/>
      <c r="B73" s="47"/>
      <c r="C73" s="47"/>
      <c r="D73" s="11"/>
      <c r="E73" s="146"/>
      <c r="F73" s="146"/>
      <c r="G73" s="146"/>
      <c r="H73" s="61"/>
      <c r="I73" s="66" t="s">
        <v>2408</v>
      </c>
      <c r="J73" s="11"/>
    </row>
    <row r="74" spans="1:10" s="41" customFormat="1" ht="17.25" customHeight="1">
      <c r="A74" s="12"/>
      <c r="B74" s="6" t="s">
        <v>134</v>
      </c>
      <c r="C74" s="90"/>
      <c r="D74" s="24"/>
      <c r="E74" s="180"/>
      <c r="F74" s="169"/>
      <c r="G74" s="169"/>
      <c r="H74" s="91"/>
      <c r="I74" s="18"/>
      <c r="J74" s="27"/>
    </row>
    <row r="75" spans="1:10" s="41" customFormat="1" ht="17.25" customHeight="1">
      <c r="A75" s="286" t="s">
        <v>4</v>
      </c>
      <c r="B75" s="288" t="s">
        <v>5</v>
      </c>
      <c r="C75" s="288" t="s">
        <v>6</v>
      </c>
      <c r="D75" s="289" t="s">
        <v>7</v>
      </c>
      <c r="E75" s="290" t="s">
        <v>8</v>
      </c>
      <c r="F75" s="290"/>
      <c r="G75" s="290"/>
      <c r="H75" s="4" t="s">
        <v>9</v>
      </c>
      <c r="I75" s="289" t="s">
        <v>10</v>
      </c>
      <c r="J75" s="1" t="s">
        <v>11</v>
      </c>
    </row>
    <row r="76" spans="1:10" s="41" customFormat="1" ht="17.25" customHeight="1">
      <c r="A76" s="287"/>
      <c r="B76" s="288"/>
      <c r="C76" s="288"/>
      <c r="D76" s="289"/>
      <c r="E76" s="165" t="s">
        <v>12</v>
      </c>
      <c r="F76" s="165" t="s">
        <v>13</v>
      </c>
      <c r="G76" s="165" t="s">
        <v>14</v>
      </c>
      <c r="H76" s="5" t="s">
        <v>15</v>
      </c>
      <c r="I76" s="289"/>
      <c r="J76" s="2" t="s">
        <v>16</v>
      </c>
    </row>
    <row r="77" spans="1:10" s="41" customFormat="1" ht="17.25" customHeight="1">
      <c r="A77" s="9">
        <v>1</v>
      </c>
      <c r="B77" s="50" t="s">
        <v>135</v>
      </c>
      <c r="C77" s="50" t="s">
        <v>136</v>
      </c>
      <c r="D77" s="9" t="s">
        <v>19</v>
      </c>
      <c r="E77" s="93" t="s">
        <v>137</v>
      </c>
      <c r="F77" s="93">
        <v>75000</v>
      </c>
      <c r="G77" s="93">
        <v>75000</v>
      </c>
      <c r="H77" s="52" t="s">
        <v>138</v>
      </c>
      <c r="I77" s="26" t="s">
        <v>2405</v>
      </c>
      <c r="J77" s="9" t="s">
        <v>21</v>
      </c>
    </row>
    <row r="78" spans="1:10" s="41" customFormat="1" ht="17.25" customHeight="1">
      <c r="A78" s="10"/>
      <c r="B78" s="55" t="s">
        <v>139</v>
      </c>
      <c r="C78" s="55" t="s">
        <v>140</v>
      </c>
      <c r="D78" s="25"/>
      <c r="E78" s="172"/>
      <c r="F78" s="172"/>
      <c r="G78" s="172"/>
      <c r="H78" s="92" t="s">
        <v>141</v>
      </c>
      <c r="I78" s="25" t="s">
        <v>2406</v>
      </c>
      <c r="J78" s="10" t="s">
        <v>25</v>
      </c>
    </row>
    <row r="79" spans="1:10" s="41" customFormat="1" ht="17.25" customHeight="1">
      <c r="A79" s="205"/>
      <c r="B79" s="55" t="s">
        <v>142</v>
      </c>
      <c r="C79" s="55" t="s">
        <v>143</v>
      </c>
      <c r="D79" s="205"/>
      <c r="E79" s="163"/>
      <c r="F79" s="163"/>
      <c r="G79" s="163"/>
      <c r="H79" s="57"/>
      <c r="I79" s="25" t="s">
        <v>144</v>
      </c>
      <c r="J79" s="205"/>
    </row>
    <row r="80" spans="1:10" s="41" customFormat="1" ht="17.25" customHeight="1">
      <c r="A80" s="11"/>
      <c r="B80" s="47"/>
      <c r="C80" s="47" t="s">
        <v>145</v>
      </c>
      <c r="D80" s="11"/>
      <c r="E80" s="146"/>
      <c r="F80" s="146"/>
      <c r="G80" s="146"/>
      <c r="H80" s="61"/>
      <c r="I80" s="66" t="s">
        <v>146</v>
      </c>
      <c r="J80" s="11"/>
    </row>
    <row r="81" spans="1:10" s="41" customFormat="1" ht="17.25" customHeight="1">
      <c r="A81" s="9">
        <v>2</v>
      </c>
      <c r="B81" s="50" t="s">
        <v>147</v>
      </c>
      <c r="C81" s="50" t="s">
        <v>148</v>
      </c>
      <c r="D81" s="26" t="s">
        <v>149</v>
      </c>
      <c r="E81" s="93">
        <v>100000</v>
      </c>
      <c r="F81" s="93">
        <v>100000</v>
      </c>
      <c r="G81" s="93">
        <v>100000</v>
      </c>
      <c r="H81" s="94" t="s">
        <v>129</v>
      </c>
      <c r="I81" s="26" t="s">
        <v>2405</v>
      </c>
      <c r="J81" s="9" t="s">
        <v>101</v>
      </c>
    </row>
    <row r="82" spans="1:10" s="41" customFormat="1" ht="17.25" customHeight="1">
      <c r="A82" s="10"/>
      <c r="B82" s="55" t="s">
        <v>2397</v>
      </c>
      <c r="C82" s="55" t="s">
        <v>150</v>
      </c>
      <c r="D82" s="10"/>
      <c r="E82" s="163"/>
      <c r="F82" s="163"/>
      <c r="G82" s="163"/>
      <c r="H82" s="57" t="s">
        <v>2399</v>
      </c>
      <c r="I82" s="25" t="s">
        <v>2406</v>
      </c>
      <c r="J82" s="10"/>
    </row>
    <row r="83" spans="1:10" s="41" customFormat="1" ht="17.25" customHeight="1">
      <c r="A83" s="11"/>
      <c r="B83" s="47" t="s">
        <v>2398</v>
      </c>
      <c r="C83" s="47"/>
      <c r="D83" s="11"/>
      <c r="E83" s="146"/>
      <c r="F83" s="146"/>
      <c r="G83" s="146"/>
      <c r="H83" s="61" t="s">
        <v>2400</v>
      </c>
      <c r="I83" s="66"/>
      <c r="J83" s="11"/>
    </row>
    <row r="84" spans="1:10" s="41" customFormat="1" ht="18.75" customHeight="1">
      <c r="A84" s="12"/>
      <c r="B84" s="6" t="s">
        <v>152</v>
      </c>
      <c r="C84" s="90"/>
      <c r="D84" s="24"/>
      <c r="E84" s="180"/>
      <c r="F84" s="169"/>
      <c r="G84" s="169"/>
      <c r="H84" s="91"/>
      <c r="I84" s="18"/>
      <c r="J84" s="27"/>
    </row>
    <row r="85" spans="1:10" s="41" customFormat="1" ht="18.75" customHeight="1">
      <c r="A85" s="286" t="s">
        <v>4</v>
      </c>
      <c r="B85" s="288" t="s">
        <v>5</v>
      </c>
      <c r="C85" s="288" t="s">
        <v>6</v>
      </c>
      <c r="D85" s="289" t="s">
        <v>7</v>
      </c>
      <c r="E85" s="290" t="s">
        <v>8</v>
      </c>
      <c r="F85" s="290"/>
      <c r="G85" s="290"/>
      <c r="H85" s="4" t="s">
        <v>9</v>
      </c>
      <c r="I85" s="289" t="s">
        <v>10</v>
      </c>
      <c r="J85" s="1" t="s">
        <v>11</v>
      </c>
    </row>
    <row r="86" spans="1:10" s="41" customFormat="1" ht="18.75" customHeight="1">
      <c r="A86" s="287"/>
      <c r="B86" s="288"/>
      <c r="C86" s="288"/>
      <c r="D86" s="289"/>
      <c r="E86" s="165" t="s">
        <v>12</v>
      </c>
      <c r="F86" s="165" t="s">
        <v>13</v>
      </c>
      <c r="G86" s="165" t="s">
        <v>14</v>
      </c>
      <c r="H86" s="5" t="s">
        <v>15</v>
      </c>
      <c r="I86" s="289"/>
      <c r="J86" s="2" t="s">
        <v>16</v>
      </c>
    </row>
    <row r="87" spans="1:10" s="41" customFormat="1" ht="18.75" customHeight="1">
      <c r="A87" s="9">
        <v>1</v>
      </c>
      <c r="B87" s="38" t="s">
        <v>153</v>
      </c>
      <c r="C87" s="38" t="s">
        <v>154</v>
      </c>
      <c r="D87" s="7" t="s">
        <v>45</v>
      </c>
      <c r="E87" s="166" t="s">
        <v>155</v>
      </c>
      <c r="F87" s="166">
        <v>150000</v>
      </c>
      <c r="G87" s="166">
        <v>150000</v>
      </c>
      <c r="H87" s="39" t="s">
        <v>2394</v>
      </c>
      <c r="I87" s="40" t="s">
        <v>156</v>
      </c>
      <c r="J87" s="7" t="s">
        <v>101</v>
      </c>
    </row>
    <row r="88" spans="1:10" s="41" customFormat="1" ht="18.75" customHeight="1">
      <c r="A88" s="10"/>
      <c r="B88" s="42"/>
      <c r="C88" s="42" t="s">
        <v>157</v>
      </c>
      <c r="D88" s="8"/>
      <c r="E88" s="167"/>
      <c r="F88" s="167"/>
      <c r="G88" s="167"/>
      <c r="H88" s="44" t="s">
        <v>2396</v>
      </c>
      <c r="I88" s="45" t="s">
        <v>158</v>
      </c>
      <c r="J88" s="8" t="s">
        <v>159</v>
      </c>
    </row>
    <row r="89" spans="1:10" s="41" customFormat="1" ht="18.75" customHeight="1">
      <c r="A89" s="10"/>
      <c r="B89" s="42"/>
      <c r="C89" s="42"/>
      <c r="D89" s="8"/>
      <c r="E89" s="163"/>
      <c r="F89" s="167"/>
      <c r="G89" s="167"/>
      <c r="H89" s="44" t="s">
        <v>2395</v>
      </c>
      <c r="I89" s="45"/>
      <c r="J89" s="8"/>
    </row>
    <row r="90" spans="1:10" s="41" customFormat="1" ht="18.75" customHeight="1">
      <c r="A90" s="9">
        <v>2</v>
      </c>
      <c r="B90" s="50" t="s">
        <v>160</v>
      </c>
      <c r="C90" s="50" t="s">
        <v>161</v>
      </c>
      <c r="D90" s="9" t="s">
        <v>149</v>
      </c>
      <c r="E90" s="93">
        <v>150000</v>
      </c>
      <c r="F90" s="93">
        <v>150000</v>
      </c>
      <c r="G90" s="93">
        <v>150000</v>
      </c>
      <c r="H90" s="52" t="s">
        <v>162</v>
      </c>
      <c r="I90" s="26" t="s">
        <v>163</v>
      </c>
      <c r="J90" s="9" t="s">
        <v>101</v>
      </c>
    </row>
    <row r="91" spans="1:10" s="41" customFormat="1" ht="18.75" customHeight="1">
      <c r="A91" s="10"/>
      <c r="B91" s="55" t="s">
        <v>164</v>
      </c>
      <c r="C91" s="55" t="s">
        <v>165</v>
      </c>
      <c r="D91" s="10"/>
      <c r="E91" s="163"/>
      <c r="F91" s="163"/>
      <c r="G91" s="163"/>
      <c r="H91" s="57" t="s">
        <v>166</v>
      </c>
      <c r="I91" s="25" t="s">
        <v>167</v>
      </c>
      <c r="J91" s="10" t="s">
        <v>159</v>
      </c>
    </row>
    <row r="92" spans="1:10" s="41" customFormat="1" ht="18.75" customHeight="1">
      <c r="A92" s="10"/>
      <c r="B92" s="55" t="s">
        <v>168</v>
      </c>
      <c r="C92" s="55" t="s">
        <v>2393</v>
      </c>
      <c r="D92" s="10"/>
      <c r="E92" s="163"/>
      <c r="F92" s="163"/>
      <c r="G92" s="163"/>
      <c r="H92" s="57" t="s">
        <v>169</v>
      </c>
      <c r="I92" s="25" t="s">
        <v>170</v>
      </c>
      <c r="J92" s="10"/>
    </row>
    <row r="93" spans="1:10" s="41" customFormat="1" ht="18.75" customHeight="1">
      <c r="A93" s="10"/>
      <c r="B93" s="55" t="s">
        <v>171</v>
      </c>
      <c r="C93" s="55" t="s">
        <v>2378</v>
      </c>
      <c r="D93" s="10"/>
      <c r="E93" s="163"/>
      <c r="F93" s="163"/>
      <c r="G93" s="163"/>
      <c r="H93" s="57"/>
      <c r="I93" s="25" t="s">
        <v>172</v>
      </c>
      <c r="J93" s="10"/>
    </row>
    <row r="94" spans="1:10" s="41" customFormat="1" ht="19.5" customHeight="1">
      <c r="A94" s="11"/>
      <c r="B94" s="47"/>
      <c r="C94" s="47"/>
      <c r="D94" s="11"/>
      <c r="E94" s="146"/>
      <c r="F94" s="146"/>
      <c r="G94" s="146"/>
      <c r="H94" s="61"/>
      <c r="I94" s="66" t="s">
        <v>173</v>
      </c>
      <c r="J94" s="11"/>
    </row>
    <row r="95" spans="1:10" s="41" customFormat="1" ht="19.5" customHeight="1">
      <c r="A95" s="12"/>
      <c r="B95" s="6" t="s">
        <v>174</v>
      </c>
      <c r="C95" s="90"/>
      <c r="D95" s="24"/>
      <c r="E95" s="180"/>
      <c r="F95" s="169"/>
      <c r="G95" s="169"/>
      <c r="H95" s="91"/>
      <c r="I95" s="18"/>
      <c r="J95" s="27"/>
    </row>
    <row r="96" spans="1:10" s="41" customFormat="1" ht="19.5" customHeight="1">
      <c r="A96" s="286" t="s">
        <v>4</v>
      </c>
      <c r="B96" s="288" t="s">
        <v>5</v>
      </c>
      <c r="C96" s="288" t="s">
        <v>6</v>
      </c>
      <c r="D96" s="289" t="s">
        <v>7</v>
      </c>
      <c r="E96" s="290" t="s">
        <v>8</v>
      </c>
      <c r="F96" s="290"/>
      <c r="G96" s="290"/>
      <c r="H96" s="4" t="s">
        <v>9</v>
      </c>
      <c r="I96" s="289" t="s">
        <v>10</v>
      </c>
      <c r="J96" s="1" t="s">
        <v>11</v>
      </c>
    </row>
    <row r="97" spans="1:10" s="41" customFormat="1" ht="19.5" customHeight="1">
      <c r="A97" s="287"/>
      <c r="B97" s="288"/>
      <c r="C97" s="288"/>
      <c r="D97" s="289"/>
      <c r="E97" s="165" t="s">
        <v>12</v>
      </c>
      <c r="F97" s="165" t="s">
        <v>13</v>
      </c>
      <c r="G97" s="165" t="s">
        <v>14</v>
      </c>
      <c r="H97" s="5" t="s">
        <v>15</v>
      </c>
      <c r="I97" s="289"/>
      <c r="J97" s="2" t="s">
        <v>16</v>
      </c>
    </row>
    <row r="98" spans="1:10" s="41" customFormat="1" ht="18" customHeight="1">
      <c r="A98" s="9">
        <v>1</v>
      </c>
      <c r="B98" s="38" t="s">
        <v>175</v>
      </c>
      <c r="C98" s="38" t="s">
        <v>176</v>
      </c>
      <c r="D98" s="7" t="s">
        <v>19</v>
      </c>
      <c r="E98" s="166" t="s">
        <v>155</v>
      </c>
      <c r="F98" s="166">
        <v>100000</v>
      </c>
      <c r="G98" s="166">
        <v>100000</v>
      </c>
      <c r="H98" s="39" t="s">
        <v>177</v>
      </c>
      <c r="I98" s="40" t="s">
        <v>178</v>
      </c>
      <c r="J98" s="9" t="s">
        <v>21</v>
      </c>
    </row>
    <row r="99" spans="1:10" s="41" customFormat="1" ht="18" customHeight="1">
      <c r="A99" s="10"/>
      <c r="B99" s="42" t="s">
        <v>179</v>
      </c>
      <c r="C99" s="42" t="s">
        <v>180</v>
      </c>
      <c r="D99" s="8"/>
      <c r="E99" s="167"/>
      <c r="F99" s="167"/>
      <c r="G99" s="167"/>
      <c r="H99" s="44" t="s">
        <v>181</v>
      </c>
      <c r="I99" s="45" t="s">
        <v>182</v>
      </c>
      <c r="J99" s="10" t="s">
        <v>25</v>
      </c>
    </row>
    <row r="100" spans="1:10" s="41" customFormat="1" ht="18" customHeight="1">
      <c r="A100" s="10"/>
      <c r="B100" s="42" t="s">
        <v>183</v>
      </c>
      <c r="C100" s="42" t="s">
        <v>184</v>
      </c>
      <c r="D100" s="8"/>
      <c r="E100" s="167"/>
      <c r="F100" s="167"/>
      <c r="G100" s="167"/>
      <c r="H100" s="44"/>
      <c r="I100" s="45" t="s">
        <v>185</v>
      </c>
      <c r="J100" s="8"/>
    </row>
    <row r="101" spans="1:10" s="41" customFormat="1" ht="18" customHeight="1">
      <c r="A101" s="11"/>
      <c r="B101" s="46"/>
      <c r="C101" s="46"/>
      <c r="D101" s="15"/>
      <c r="E101" s="181"/>
      <c r="F101" s="181"/>
      <c r="G101" s="181"/>
      <c r="H101" s="48"/>
      <c r="I101" s="95" t="s">
        <v>186</v>
      </c>
      <c r="J101" s="15"/>
    </row>
    <row r="102" spans="1:10" s="41" customFormat="1" ht="18" customHeight="1">
      <c r="A102" s="27"/>
      <c r="B102" s="6" t="s">
        <v>187</v>
      </c>
      <c r="C102" s="56"/>
      <c r="D102" s="27"/>
      <c r="E102" s="169"/>
      <c r="F102" s="169"/>
      <c r="G102" s="169"/>
      <c r="H102" s="78"/>
      <c r="I102" s="18"/>
      <c r="J102" s="27"/>
    </row>
    <row r="103" spans="1:10" s="41" customFormat="1" ht="18" customHeight="1">
      <c r="A103" s="27"/>
      <c r="B103" s="6"/>
      <c r="C103" s="56"/>
      <c r="D103" s="27"/>
      <c r="E103" s="169"/>
      <c r="F103" s="169"/>
      <c r="G103" s="169"/>
      <c r="H103" s="78"/>
      <c r="I103" s="18"/>
      <c r="J103" s="27"/>
    </row>
    <row r="104" spans="1:10" s="41" customFormat="1" ht="18" customHeight="1">
      <c r="A104" s="292" t="s">
        <v>188</v>
      </c>
      <c r="B104" s="292"/>
      <c r="C104" s="292"/>
      <c r="D104" s="292"/>
      <c r="E104" s="292"/>
      <c r="F104" s="169"/>
      <c r="G104" s="169"/>
      <c r="H104" s="91"/>
      <c r="I104" s="18"/>
      <c r="J104" s="27"/>
    </row>
    <row r="105" spans="1:10" s="41" customFormat="1" ht="18" customHeight="1">
      <c r="A105" s="12"/>
      <c r="B105" s="257" t="s">
        <v>189</v>
      </c>
      <c r="C105" s="90"/>
      <c r="D105" s="24"/>
      <c r="E105" s="180"/>
      <c r="F105" s="169"/>
      <c r="G105" s="169"/>
      <c r="H105" s="91"/>
      <c r="I105" s="18"/>
      <c r="J105" s="27"/>
    </row>
    <row r="106" spans="1:10" s="41" customFormat="1" ht="18" customHeight="1">
      <c r="A106" s="275" t="s">
        <v>4</v>
      </c>
      <c r="B106" s="277" t="s">
        <v>5</v>
      </c>
      <c r="C106" s="277" t="s">
        <v>6</v>
      </c>
      <c r="D106" s="278" t="s">
        <v>7</v>
      </c>
      <c r="E106" s="291" t="s">
        <v>8</v>
      </c>
      <c r="F106" s="291"/>
      <c r="G106" s="291"/>
      <c r="H106" s="63" t="s">
        <v>9</v>
      </c>
      <c r="I106" s="278" t="s">
        <v>10</v>
      </c>
      <c r="J106" s="21" t="s">
        <v>11</v>
      </c>
    </row>
    <row r="107" spans="1:10" s="41" customFormat="1" ht="18" customHeight="1">
      <c r="A107" s="276"/>
      <c r="B107" s="277"/>
      <c r="C107" s="277"/>
      <c r="D107" s="278"/>
      <c r="E107" s="170" t="s">
        <v>12</v>
      </c>
      <c r="F107" s="170" t="s">
        <v>13</v>
      </c>
      <c r="G107" s="170" t="s">
        <v>14</v>
      </c>
      <c r="H107" s="65" t="s">
        <v>15</v>
      </c>
      <c r="I107" s="278"/>
      <c r="J107" s="23" t="s">
        <v>16</v>
      </c>
    </row>
    <row r="108" spans="1:10" s="41" customFormat="1" ht="18" customHeight="1">
      <c r="A108" s="49">
        <v>1</v>
      </c>
      <c r="B108" s="50" t="s">
        <v>190</v>
      </c>
      <c r="C108" s="38" t="s">
        <v>191</v>
      </c>
      <c r="D108" s="7" t="s">
        <v>192</v>
      </c>
      <c r="E108" s="166" t="s">
        <v>155</v>
      </c>
      <c r="F108" s="166">
        <v>500000</v>
      </c>
      <c r="G108" s="166">
        <v>300000</v>
      </c>
      <c r="H108" s="39" t="s">
        <v>193</v>
      </c>
      <c r="I108" s="40" t="s">
        <v>194</v>
      </c>
      <c r="J108" s="7" t="s">
        <v>21</v>
      </c>
    </row>
    <row r="109" spans="1:10" s="41" customFormat="1" ht="18" customHeight="1">
      <c r="A109" s="54"/>
      <c r="B109" s="55" t="s">
        <v>195</v>
      </c>
      <c r="C109" s="42" t="s">
        <v>196</v>
      </c>
      <c r="D109" s="8"/>
      <c r="E109" s="167"/>
      <c r="F109" s="167"/>
      <c r="G109" s="167"/>
      <c r="H109" s="44" t="s">
        <v>197</v>
      </c>
      <c r="I109" s="45" t="s">
        <v>198</v>
      </c>
      <c r="J109" s="8" t="s">
        <v>25</v>
      </c>
    </row>
    <row r="110" spans="1:10" s="41" customFormat="1" ht="18" customHeight="1">
      <c r="A110" s="59"/>
      <c r="B110" s="47" t="s">
        <v>199</v>
      </c>
      <c r="C110" s="46"/>
      <c r="D110" s="15"/>
      <c r="E110" s="181"/>
      <c r="F110" s="181"/>
      <c r="G110" s="181"/>
      <c r="H110" s="48"/>
      <c r="I110" s="95" t="s">
        <v>200</v>
      </c>
      <c r="J110" s="15"/>
    </row>
    <row r="111" spans="1:10" s="41" customFormat="1" ht="18" customHeight="1">
      <c r="A111" s="275" t="s">
        <v>4</v>
      </c>
      <c r="B111" s="277" t="s">
        <v>5</v>
      </c>
      <c r="C111" s="277" t="s">
        <v>6</v>
      </c>
      <c r="D111" s="278" t="s">
        <v>7</v>
      </c>
      <c r="E111" s="291" t="s">
        <v>8</v>
      </c>
      <c r="F111" s="291"/>
      <c r="G111" s="291"/>
      <c r="H111" s="63" t="s">
        <v>9</v>
      </c>
      <c r="I111" s="278" t="s">
        <v>10</v>
      </c>
      <c r="J111" s="211" t="s">
        <v>11</v>
      </c>
    </row>
    <row r="112" spans="1:10" s="41" customFormat="1" ht="18" customHeight="1">
      <c r="A112" s="276"/>
      <c r="B112" s="277"/>
      <c r="C112" s="277"/>
      <c r="D112" s="278"/>
      <c r="E112" s="213" t="s">
        <v>12</v>
      </c>
      <c r="F112" s="213" t="s">
        <v>13</v>
      </c>
      <c r="G112" s="213" t="s">
        <v>14</v>
      </c>
      <c r="H112" s="65" t="s">
        <v>15</v>
      </c>
      <c r="I112" s="278"/>
      <c r="J112" s="212" t="s">
        <v>16</v>
      </c>
    </row>
    <row r="113" spans="1:10" s="41" customFormat="1" ht="19.5" customHeight="1">
      <c r="A113" s="9">
        <v>2</v>
      </c>
      <c r="B113" s="50" t="s">
        <v>201</v>
      </c>
      <c r="C113" s="38" t="s">
        <v>202</v>
      </c>
      <c r="D113" s="7" t="s">
        <v>192</v>
      </c>
      <c r="E113" s="166" t="s">
        <v>155</v>
      </c>
      <c r="F113" s="166">
        <v>1000000</v>
      </c>
      <c r="G113" s="166">
        <v>500000</v>
      </c>
      <c r="H113" s="39" t="s">
        <v>203</v>
      </c>
      <c r="I113" s="40" t="s">
        <v>204</v>
      </c>
      <c r="J113" s="9" t="s">
        <v>21</v>
      </c>
    </row>
    <row r="114" spans="1:10" s="41" customFormat="1" ht="19.5" customHeight="1">
      <c r="A114" s="11"/>
      <c r="B114" s="46" t="s">
        <v>205</v>
      </c>
      <c r="C114" s="46" t="s">
        <v>206</v>
      </c>
      <c r="D114" s="15"/>
      <c r="E114" s="181"/>
      <c r="F114" s="181"/>
      <c r="G114" s="181"/>
      <c r="H114" s="48" t="s">
        <v>196</v>
      </c>
      <c r="I114" s="95" t="s">
        <v>196</v>
      </c>
      <c r="J114" s="11" t="s">
        <v>25</v>
      </c>
    </row>
    <row r="115" spans="1:10" s="41" customFormat="1" ht="19.5" customHeight="1">
      <c r="A115" s="9">
        <v>3</v>
      </c>
      <c r="B115" s="50" t="s">
        <v>207</v>
      </c>
      <c r="C115" s="50" t="s">
        <v>208</v>
      </c>
      <c r="D115" s="9" t="s">
        <v>192</v>
      </c>
      <c r="E115" s="93" t="s">
        <v>137</v>
      </c>
      <c r="F115" s="93">
        <v>1000000</v>
      </c>
      <c r="G115" s="93">
        <v>500000</v>
      </c>
      <c r="H115" s="52" t="s">
        <v>203</v>
      </c>
      <c r="I115" s="26" t="s">
        <v>209</v>
      </c>
      <c r="J115" s="9" t="s">
        <v>21</v>
      </c>
    </row>
    <row r="116" spans="1:10" s="41" customFormat="1" ht="19.5" customHeight="1">
      <c r="A116" s="11"/>
      <c r="B116" s="47" t="s">
        <v>210</v>
      </c>
      <c r="C116" s="47" t="s">
        <v>211</v>
      </c>
      <c r="D116" s="11"/>
      <c r="E116" s="146"/>
      <c r="F116" s="146"/>
      <c r="G116" s="146"/>
      <c r="H116" s="61" t="s">
        <v>196</v>
      </c>
      <c r="I116" s="66" t="s">
        <v>212</v>
      </c>
      <c r="J116" s="11" t="s">
        <v>25</v>
      </c>
    </row>
    <row r="117" spans="1:10" s="41" customFormat="1" ht="17.25" customHeight="1">
      <c r="A117" s="9">
        <v>4</v>
      </c>
      <c r="B117" s="50" t="s">
        <v>213</v>
      </c>
      <c r="C117" s="50" t="s">
        <v>214</v>
      </c>
      <c r="D117" s="9" t="s">
        <v>192</v>
      </c>
      <c r="E117" s="93">
        <v>50000</v>
      </c>
      <c r="F117" s="93">
        <v>100000</v>
      </c>
      <c r="G117" s="93">
        <v>100000</v>
      </c>
      <c r="H117" s="52" t="s">
        <v>193</v>
      </c>
      <c r="I117" s="26" t="s">
        <v>204</v>
      </c>
      <c r="J117" s="9" t="s">
        <v>21</v>
      </c>
    </row>
    <row r="118" spans="1:10" s="41" customFormat="1" ht="17.25" customHeight="1">
      <c r="A118" s="10"/>
      <c r="B118" s="55" t="s">
        <v>215</v>
      </c>
      <c r="C118" s="55" t="s">
        <v>216</v>
      </c>
      <c r="D118" s="10"/>
      <c r="E118" s="163"/>
      <c r="F118" s="163"/>
      <c r="G118" s="163"/>
      <c r="H118" s="57" t="s">
        <v>217</v>
      </c>
      <c r="I118" s="25" t="s">
        <v>196</v>
      </c>
      <c r="J118" s="10" t="s">
        <v>25</v>
      </c>
    </row>
    <row r="119" spans="1:10" s="41" customFormat="1" ht="17.25" customHeight="1">
      <c r="A119" s="11"/>
      <c r="B119" s="47" t="s">
        <v>218</v>
      </c>
      <c r="C119" s="47" t="s">
        <v>219</v>
      </c>
      <c r="D119" s="11"/>
      <c r="E119" s="146"/>
      <c r="F119" s="146"/>
      <c r="G119" s="146"/>
      <c r="H119" s="61"/>
      <c r="I119" s="66"/>
      <c r="J119" s="11"/>
    </row>
    <row r="120" spans="1:10" s="41" customFormat="1" ht="17.25" customHeight="1">
      <c r="A120" s="9">
        <v>5</v>
      </c>
      <c r="B120" s="38" t="s">
        <v>220</v>
      </c>
      <c r="C120" s="38" t="s">
        <v>221</v>
      </c>
      <c r="D120" s="7" t="s">
        <v>45</v>
      </c>
      <c r="E120" s="166" t="s">
        <v>137</v>
      </c>
      <c r="F120" s="166">
        <v>3000000</v>
      </c>
      <c r="G120" s="166">
        <v>5000000</v>
      </c>
      <c r="H120" s="39" t="s">
        <v>2409</v>
      </c>
      <c r="I120" s="40" t="s">
        <v>222</v>
      </c>
      <c r="J120" s="7" t="s">
        <v>21</v>
      </c>
    </row>
    <row r="121" spans="1:10" s="41" customFormat="1" ht="17.25" customHeight="1">
      <c r="A121" s="10"/>
      <c r="B121" s="42" t="s">
        <v>223</v>
      </c>
      <c r="C121" s="42" t="s">
        <v>224</v>
      </c>
      <c r="D121" s="8"/>
      <c r="E121" s="167"/>
      <c r="F121" s="167"/>
      <c r="G121" s="167"/>
      <c r="H121" s="44" t="s">
        <v>2410</v>
      </c>
      <c r="I121" s="45" t="s">
        <v>225</v>
      </c>
      <c r="J121" s="8" t="s">
        <v>25</v>
      </c>
    </row>
    <row r="122" spans="1:10" s="41" customFormat="1" ht="17.25" customHeight="1">
      <c r="A122" s="11"/>
      <c r="B122" s="47"/>
      <c r="C122" s="47"/>
      <c r="D122" s="11"/>
      <c r="E122" s="146"/>
      <c r="F122" s="146"/>
      <c r="G122" s="146"/>
      <c r="H122" s="61" t="s">
        <v>2411</v>
      </c>
      <c r="I122" s="66"/>
      <c r="J122" s="11"/>
    </row>
    <row r="123" spans="1:10" s="41" customFormat="1" ht="17.25" customHeight="1">
      <c r="A123" s="9">
        <v>6</v>
      </c>
      <c r="B123" s="50" t="s">
        <v>226</v>
      </c>
      <c r="C123" s="50" t="s">
        <v>227</v>
      </c>
      <c r="D123" s="9" t="s">
        <v>45</v>
      </c>
      <c r="E123" s="93">
        <v>1000000</v>
      </c>
      <c r="F123" s="93">
        <v>1000000</v>
      </c>
      <c r="G123" s="93">
        <v>1000000</v>
      </c>
      <c r="H123" s="52" t="s">
        <v>2415</v>
      </c>
      <c r="I123" s="26" t="s">
        <v>228</v>
      </c>
      <c r="J123" s="9" t="s">
        <v>21</v>
      </c>
    </row>
    <row r="124" spans="1:10" s="41" customFormat="1" ht="17.25" customHeight="1">
      <c r="A124" s="11"/>
      <c r="B124" s="47"/>
      <c r="C124" s="47" t="s">
        <v>229</v>
      </c>
      <c r="D124" s="11"/>
      <c r="E124" s="146"/>
      <c r="F124" s="146"/>
      <c r="G124" s="146"/>
      <c r="H124" s="61" t="s">
        <v>2416</v>
      </c>
      <c r="I124" s="66" t="s">
        <v>230</v>
      </c>
      <c r="J124" s="11" t="s">
        <v>25</v>
      </c>
    </row>
    <row r="125" spans="1:10" s="41" customFormat="1" ht="17.25" customHeight="1">
      <c r="A125" s="49">
        <v>7</v>
      </c>
      <c r="B125" s="50" t="s">
        <v>231</v>
      </c>
      <c r="C125" s="51" t="s">
        <v>232</v>
      </c>
      <c r="D125" s="9" t="s">
        <v>19</v>
      </c>
      <c r="E125" s="168">
        <v>30000</v>
      </c>
      <c r="F125" s="93">
        <v>500000</v>
      </c>
      <c r="G125" s="168">
        <v>500000</v>
      </c>
      <c r="H125" s="52" t="s">
        <v>2412</v>
      </c>
      <c r="I125" s="26" t="s">
        <v>234</v>
      </c>
      <c r="J125" s="7" t="s">
        <v>21</v>
      </c>
    </row>
    <row r="126" spans="1:10" s="41" customFormat="1" ht="17.25" customHeight="1">
      <c r="A126" s="54"/>
      <c r="B126" s="55" t="s">
        <v>235</v>
      </c>
      <c r="C126" s="56" t="s">
        <v>236</v>
      </c>
      <c r="D126" s="10"/>
      <c r="E126" s="169"/>
      <c r="F126" s="163"/>
      <c r="G126" s="169"/>
      <c r="H126" s="57" t="s">
        <v>2413</v>
      </c>
      <c r="I126" s="25" t="s">
        <v>238</v>
      </c>
      <c r="J126" s="8" t="s">
        <v>25</v>
      </c>
    </row>
    <row r="127" spans="1:10" s="41" customFormat="1" ht="17.25" customHeight="1">
      <c r="A127" s="59"/>
      <c r="B127" s="47" t="s">
        <v>239</v>
      </c>
      <c r="C127" s="60"/>
      <c r="D127" s="11"/>
      <c r="E127" s="182"/>
      <c r="F127" s="146"/>
      <c r="G127" s="182"/>
      <c r="H127" s="61" t="s">
        <v>2414</v>
      </c>
      <c r="I127" s="66"/>
      <c r="J127" s="15"/>
    </row>
    <row r="128" spans="1:10" s="41" customFormat="1" ht="17.25" customHeight="1">
      <c r="A128" s="9">
        <v>8</v>
      </c>
      <c r="B128" s="55" t="s">
        <v>241</v>
      </c>
      <c r="C128" s="50" t="s">
        <v>232</v>
      </c>
      <c r="D128" s="10" t="s">
        <v>242</v>
      </c>
      <c r="E128" s="169">
        <v>300000</v>
      </c>
      <c r="F128" s="163" t="s">
        <v>155</v>
      </c>
      <c r="G128" s="169" t="s">
        <v>155</v>
      </c>
      <c r="H128" s="57" t="s">
        <v>2417</v>
      </c>
      <c r="I128" s="26" t="s">
        <v>234</v>
      </c>
      <c r="J128" s="9" t="s">
        <v>21</v>
      </c>
    </row>
    <row r="129" spans="1:10" s="41" customFormat="1" ht="17.25" customHeight="1">
      <c r="A129" s="10"/>
      <c r="B129" s="55" t="s">
        <v>243</v>
      </c>
      <c r="C129" s="55" t="s">
        <v>236</v>
      </c>
      <c r="D129" s="10"/>
      <c r="E129" s="169"/>
      <c r="F129" s="163"/>
      <c r="G129" s="169"/>
      <c r="H129" s="57" t="s">
        <v>2418</v>
      </c>
      <c r="I129" s="25" t="s">
        <v>238</v>
      </c>
      <c r="J129" s="10" t="s">
        <v>25</v>
      </c>
    </row>
    <row r="130" spans="1:10" s="41" customFormat="1" ht="17.25" customHeight="1">
      <c r="A130" s="11"/>
      <c r="B130" s="47"/>
      <c r="C130" s="47"/>
      <c r="D130" s="11"/>
      <c r="E130" s="146"/>
      <c r="F130" s="146"/>
      <c r="G130" s="146"/>
      <c r="H130" s="61" t="s">
        <v>623</v>
      </c>
      <c r="I130" s="66"/>
      <c r="J130" s="11"/>
    </row>
    <row r="131" spans="1:10" s="41" customFormat="1" ht="23.25" customHeight="1">
      <c r="A131" s="9">
        <v>9</v>
      </c>
      <c r="B131" s="38" t="s">
        <v>244</v>
      </c>
      <c r="C131" s="51" t="s">
        <v>232</v>
      </c>
      <c r="D131" s="9" t="s">
        <v>242</v>
      </c>
      <c r="E131" s="168">
        <v>300000</v>
      </c>
      <c r="F131" s="93" t="s">
        <v>155</v>
      </c>
      <c r="G131" s="168" t="s">
        <v>155</v>
      </c>
      <c r="H131" s="52" t="s">
        <v>2412</v>
      </c>
      <c r="I131" s="26" t="s">
        <v>234</v>
      </c>
      <c r="J131" s="7" t="s">
        <v>21</v>
      </c>
    </row>
    <row r="132" spans="1:10" s="41" customFormat="1" ht="23.25" customHeight="1">
      <c r="A132" s="10"/>
      <c r="B132" s="42" t="s">
        <v>245</v>
      </c>
      <c r="C132" s="56" t="s">
        <v>236</v>
      </c>
      <c r="D132" s="10"/>
      <c r="E132" s="169"/>
      <c r="F132" s="163"/>
      <c r="G132" s="169"/>
      <c r="H132" s="57" t="s">
        <v>2419</v>
      </c>
      <c r="I132" s="25" t="s">
        <v>238</v>
      </c>
      <c r="J132" s="8" t="s">
        <v>25</v>
      </c>
    </row>
    <row r="133" spans="1:10" s="41" customFormat="1" ht="23.25" customHeight="1">
      <c r="A133" s="10"/>
      <c r="B133" s="42"/>
      <c r="C133" s="56"/>
      <c r="D133" s="10"/>
      <c r="E133" s="169"/>
      <c r="F133" s="163"/>
      <c r="G133" s="169"/>
      <c r="H133" s="57" t="s">
        <v>2420</v>
      </c>
      <c r="I133" s="25"/>
      <c r="J133" s="8"/>
    </row>
    <row r="134" spans="1:10" s="41" customFormat="1" ht="23.25" customHeight="1">
      <c r="A134" s="9">
        <v>10</v>
      </c>
      <c r="B134" s="38" t="s">
        <v>246</v>
      </c>
      <c r="C134" s="51" t="s">
        <v>232</v>
      </c>
      <c r="D134" s="9" t="s">
        <v>247</v>
      </c>
      <c r="E134" s="168" t="s">
        <v>137</v>
      </c>
      <c r="F134" s="93">
        <v>300000</v>
      </c>
      <c r="G134" s="168">
        <v>300000</v>
      </c>
      <c r="H134" s="52" t="s">
        <v>2417</v>
      </c>
      <c r="I134" s="26" t="s">
        <v>234</v>
      </c>
      <c r="J134" s="7" t="s">
        <v>21</v>
      </c>
    </row>
    <row r="135" spans="1:10" s="41" customFormat="1" ht="23.25" customHeight="1">
      <c r="A135" s="10"/>
      <c r="B135" s="42" t="s">
        <v>248</v>
      </c>
      <c r="C135" s="56" t="s">
        <v>236</v>
      </c>
      <c r="D135" s="10"/>
      <c r="E135" s="169"/>
      <c r="F135" s="163"/>
      <c r="G135" s="169"/>
      <c r="H135" s="57" t="s">
        <v>2418</v>
      </c>
      <c r="I135" s="25" t="s">
        <v>238</v>
      </c>
      <c r="J135" s="8" t="s">
        <v>25</v>
      </c>
    </row>
    <row r="136" spans="1:10" s="41" customFormat="1" ht="23.25" customHeight="1">
      <c r="A136" s="11"/>
      <c r="B136" s="46" t="s">
        <v>249</v>
      </c>
      <c r="C136" s="60"/>
      <c r="D136" s="11"/>
      <c r="E136" s="182"/>
      <c r="F136" s="146"/>
      <c r="G136" s="182"/>
      <c r="H136" s="61" t="s">
        <v>623</v>
      </c>
      <c r="I136" s="66"/>
      <c r="J136" s="15"/>
    </row>
    <row r="137" spans="1:10" s="41" customFormat="1" ht="18" customHeight="1">
      <c r="A137" s="275" t="s">
        <v>4</v>
      </c>
      <c r="B137" s="277" t="s">
        <v>5</v>
      </c>
      <c r="C137" s="277" t="s">
        <v>6</v>
      </c>
      <c r="D137" s="278" t="s">
        <v>7</v>
      </c>
      <c r="E137" s="291" t="s">
        <v>8</v>
      </c>
      <c r="F137" s="291"/>
      <c r="G137" s="291"/>
      <c r="H137" s="63" t="s">
        <v>9</v>
      </c>
      <c r="I137" s="278" t="s">
        <v>10</v>
      </c>
      <c r="J137" s="211" t="s">
        <v>11</v>
      </c>
    </row>
    <row r="138" spans="1:10" s="41" customFormat="1" ht="18" customHeight="1">
      <c r="A138" s="276"/>
      <c r="B138" s="277"/>
      <c r="C138" s="277"/>
      <c r="D138" s="278"/>
      <c r="E138" s="213" t="s">
        <v>12</v>
      </c>
      <c r="F138" s="213" t="s">
        <v>13</v>
      </c>
      <c r="G138" s="213" t="s">
        <v>14</v>
      </c>
      <c r="H138" s="65" t="s">
        <v>15</v>
      </c>
      <c r="I138" s="278"/>
      <c r="J138" s="212" t="s">
        <v>16</v>
      </c>
    </row>
    <row r="139" spans="1:10" s="41" customFormat="1" ht="19.5" customHeight="1">
      <c r="A139" s="9">
        <v>11</v>
      </c>
      <c r="B139" s="38" t="s">
        <v>250</v>
      </c>
      <c r="C139" s="50" t="s">
        <v>232</v>
      </c>
      <c r="D139" s="9" t="s">
        <v>247</v>
      </c>
      <c r="E139" s="93" t="s">
        <v>251</v>
      </c>
      <c r="F139" s="93">
        <v>250000</v>
      </c>
      <c r="G139" s="93" t="s">
        <v>251</v>
      </c>
      <c r="H139" s="52" t="s">
        <v>2412</v>
      </c>
      <c r="I139" s="26" t="s">
        <v>234</v>
      </c>
      <c r="J139" s="9" t="s">
        <v>21</v>
      </c>
    </row>
    <row r="140" spans="1:10" s="41" customFormat="1" ht="19.5" customHeight="1">
      <c r="A140" s="10"/>
      <c r="B140" s="42" t="s">
        <v>2431</v>
      </c>
      <c r="C140" s="55" t="s">
        <v>236</v>
      </c>
      <c r="D140" s="10"/>
      <c r="E140" s="163"/>
      <c r="F140" s="163"/>
      <c r="G140" s="163"/>
      <c r="H140" s="57" t="s">
        <v>2413</v>
      </c>
      <c r="I140" s="25" t="s">
        <v>238</v>
      </c>
      <c r="J140" s="10" t="s">
        <v>25</v>
      </c>
    </row>
    <row r="141" spans="1:10" s="41" customFormat="1" ht="19.5" customHeight="1">
      <c r="A141" s="11"/>
      <c r="B141" s="47"/>
      <c r="C141" s="47"/>
      <c r="D141" s="11"/>
      <c r="E141" s="146"/>
      <c r="F141" s="146"/>
      <c r="G141" s="146"/>
      <c r="H141" s="61" t="s">
        <v>2421</v>
      </c>
      <c r="I141" s="66"/>
      <c r="J141" s="11"/>
    </row>
    <row r="142" spans="1:10" s="41" customFormat="1" ht="19.5" customHeight="1">
      <c r="A142" s="9">
        <v>12</v>
      </c>
      <c r="B142" s="38" t="s">
        <v>252</v>
      </c>
      <c r="C142" s="51" t="s">
        <v>253</v>
      </c>
      <c r="D142" s="9" t="s">
        <v>247</v>
      </c>
      <c r="E142" s="168">
        <v>500000</v>
      </c>
      <c r="F142" s="93" t="s">
        <v>137</v>
      </c>
      <c r="G142" s="168" t="s">
        <v>137</v>
      </c>
      <c r="H142" s="52" t="s">
        <v>2412</v>
      </c>
      <c r="I142" s="26" t="s">
        <v>254</v>
      </c>
      <c r="J142" s="7" t="s">
        <v>21</v>
      </c>
    </row>
    <row r="143" spans="1:10" s="41" customFormat="1" ht="19.5" customHeight="1">
      <c r="A143" s="10"/>
      <c r="B143" s="42" t="s">
        <v>255</v>
      </c>
      <c r="C143" s="56" t="s">
        <v>256</v>
      </c>
      <c r="D143" s="10"/>
      <c r="E143" s="169"/>
      <c r="F143" s="163"/>
      <c r="G143" s="169"/>
      <c r="H143" s="57" t="s">
        <v>2419</v>
      </c>
      <c r="I143" s="25" t="s">
        <v>257</v>
      </c>
      <c r="J143" s="8" t="s">
        <v>25</v>
      </c>
    </row>
    <row r="144" spans="1:10" s="41" customFormat="1" ht="19.5" customHeight="1">
      <c r="A144" s="11"/>
      <c r="B144" s="46"/>
      <c r="C144" s="60"/>
      <c r="D144" s="11"/>
      <c r="E144" s="182"/>
      <c r="F144" s="146"/>
      <c r="G144" s="182"/>
      <c r="H144" s="57" t="s">
        <v>2420</v>
      </c>
      <c r="I144" s="66"/>
      <c r="J144" s="15"/>
    </row>
    <row r="145" spans="1:10" s="41" customFormat="1" ht="19.5" customHeight="1">
      <c r="A145" s="9">
        <v>13</v>
      </c>
      <c r="B145" s="38" t="s">
        <v>207</v>
      </c>
      <c r="C145" s="50" t="s">
        <v>258</v>
      </c>
      <c r="D145" s="9" t="s">
        <v>259</v>
      </c>
      <c r="E145" s="93">
        <v>1000000</v>
      </c>
      <c r="F145" s="93" t="s">
        <v>251</v>
      </c>
      <c r="G145" s="93" t="s">
        <v>251</v>
      </c>
      <c r="H145" s="52" t="s">
        <v>2412</v>
      </c>
      <c r="I145" s="26" t="s">
        <v>234</v>
      </c>
      <c r="J145" s="9" t="s">
        <v>21</v>
      </c>
    </row>
    <row r="146" spans="1:10" s="41" customFormat="1" ht="19.5" customHeight="1">
      <c r="A146" s="10"/>
      <c r="B146" s="42" t="s">
        <v>205</v>
      </c>
      <c r="C146" s="55" t="s">
        <v>260</v>
      </c>
      <c r="D146" s="10"/>
      <c r="E146" s="163"/>
      <c r="F146" s="163"/>
      <c r="G146" s="163"/>
      <c r="H146" s="57" t="s">
        <v>2419</v>
      </c>
      <c r="I146" s="25" t="s">
        <v>238</v>
      </c>
      <c r="J146" s="10" t="s">
        <v>25</v>
      </c>
    </row>
    <row r="147" spans="1:10" s="41" customFormat="1" ht="19.5" customHeight="1">
      <c r="A147" s="11"/>
      <c r="B147" s="47"/>
      <c r="C147" s="47"/>
      <c r="D147" s="11"/>
      <c r="E147" s="146"/>
      <c r="F147" s="146"/>
      <c r="G147" s="146"/>
      <c r="H147" s="61" t="s">
        <v>2420</v>
      </c>
      <c r="I147" s="66"/>
      <c r="J147" s="11"/>
    </row>
    <row r="148" spans="1:10" s="41" customFormat="1" ht="19.5" customHeight="1">
      <c r="A148" s="9">
        <v>14</v>
      </c>
      <c r="B148" s="38" t="s">
        <v>261</v>
      </c>
      <c r="C148" s="51" t="s">
        <v>232</v>
      </c>
      <c r="D148" s="9" t="s">
        <v>262</v>
      </c>
      <c r="E148" s="93" t="s">
        <v>155</v>
      </c>
      <c r="F148" s="93">
        <v>500000</v>
      </c>
      <c r="G148" s="93" t="s">
        <v>251</v>
      </c>
      <c r="H148" s="52" t="s">
        <v>233</v>
      </c>
      <c r="I148" s="26" t="s">
        <v>234</v>
      </c>
      <c r="J148" s="9" t="s">
        <v>21</v>
      </c>
    </row>
    <row r="149" spans="1:10" s="41" customFormat="1" ht="19.5" customHeight="1">
      <c r="A149" s="10"/>
      <c r="B149" s="42" t="s">
        <v>263</v>
      </c>
      <c r="C149" s="56" t="s">
        <v>236</v>
      </c>
      <c r="D149" s="10"/>
      <c r="E149" s="163"/>
      <c r="F149" s="163"/>
      <c r="G149" s="163"/>
      <c r="H149" s="57" t="s">
        <v>237</v>
      </c>
      <c r="I149" s="25" t="s">
        <v>238</v>
      </c>
      <c r="J149" s="10" t="s">
        <v>25</v>
      </c>
    </row>
    <row r="150" spans="1:10" s="41" customFormat="1" ht="20.25" customHeight="1">
      <c r="A150" s="10"/>
      <c r="B150" s="42"/>
      <c r="C150" s="55"/>
      <c r="D150" s="10"/>
      <c r="E150" s="163"/>
      <c r="F150" s="163"/>
      <c r="G150" s="163"/>
      <c r="H150" s="57" t="s">
        <v>240</v>
      </c>
      <c r="I150" s="25"/>
      <c r="J150" s="10"/>
    </row>
    <row r="151" spans="1:10" s="41" customFormat="1" ht="20.25" customHeight="1">
      <c r="A151" s="9">
        <v>15</v>
      </c>
      <c r="B151" s="38" t="s">
        <v>264</v>
      </c>
      <c r="C151" s="51" t="s">
        <v>232</v>
      </c>
      <c r="D151" s="9" t="s">
        <v>265</v>
      </c>
      <c r="E151" s="93" t="s">
        <v>155</v>
      </c>
      <c r="F151" s="93">
        <v>400000</v>
      </c>
      <c r="G151" s="93" t="s">
        <v>251</v>
      </c>
      <c r="H151" s="52" t="s">
        <v>233</v>
      </c>
      <c r="I151" s="26" t="s">
        <v>234</v>
      </c>
      <c r="J151" s="9" t="s">
        <v>21</v>
      </c>
    </row>
    <row r="152" spans="1:10" s="41" customFormat="1" ht="20.25" customHeight="1">
      <c r="A152" s="10"/>
      <c r="B152" s="42" t="s">
        <v>266</v>
      </c>
      <c r="C152" s="56" t="s">
        <v>236</v>
      </c>
      <c r="D152" s="10"/>
      <c r="E152" s="163"/>
      <c r="F152" s="163"/>
      <c r="G152" s="163"/>
      <c r="H152" s="57" t="s">
        <v>237</v>
      </c>
      <c r="I152" s="25" t="s">
        <v>238</v>
      </c>
      <c r="J152" s="10" t="s">
        <v>25</v>
      </c>
    </row>
    <row r="153" spans="1:10" s="41" customFormat="1" ht="20.25" customHeight="1">
      <c r="A153" s="10"/>
      <c r="B153" s="46"/>
      <c r="C153" s="60"/>
      <c r="D153" s="11"/>
      <c r="E153" s="146"/>
      <c r="F153" s="146"/>
      <c r="G153" s="146"/>
      <c r="H153" s="61" t="s">
        <v>240</v>
      </c>
      <c r="I153" s="66"/>
      <c r="J153" s="11"/>
    </row>
    <row r="154" spans="1:10" s="41" customFormat="1" ht="20.25" customHeight="1">
      <c r="A154" s="9">
        <v>16</v>
      </c>
      <c r="B154" s="38" t="s">
        <v>267</v>
      </c>
      <c r="C154" s="50" t="s">
        <v>268</v>
      </c>
      <c r="D154" s="9" t="s">
        <v>269</v>
      </c>
      <c r="E154" s="93" t="s">
        <v>251</v>
      </c>
      <c r="F154" s="93">
        <v>100000</v>
      </c>
      <c r="G154" s="93" t="s">
        <v>251</v>
      </c>
      <c r="H154" s="52" t="s">
        <v>270</v>
      </c>
      <c r="I154" s="26" t="s">
        <v>271</v>
      </c>
      <c r="J154" s="9" t="s">
        <v>21</v>
      </c>
    </row>
    <row r="155" spans="1:10" s="41" customFormat="1" ht="20.25" customHeight="1">
      <c r="A155" s="11"/>
      <c r="B155" s="46"/>
      <c r="C155" s="47" t="s">
        <v>272</v>
      </c>
      <c r="D155" s="11"/>
      <c r="E155" s="146"/>
      <c r="F155" s="146"/>
      <c r="G155" s="146"/>
      <c r="H155" s="61" t="s">
        <v>273</v>
      </c>
      <c r="I155" s="66" t="s">
        <v>274</v>
      </c>
      <c r="J155" s="11" t="s">
        <v>25</v>
      </c>
    </row>
    <row r="156" spans="1:10" s="41" customFormat="1" ht="20.25" customHeight="1">
      <c r="A156" s="9">
        <v>17</v>
      </c>
      <c r="B156" s="38" t="s">
        <v>275</v>
      </c>
      <c r="C156" s="51" t="s">
        <v>232</v>
      </c>
      <c r="D156" s="9" t="s">
        <v>276</v>
      </c>
      <c r="E156" s="168" t="s">
        <v>155</v>
      </c>
      <c r="F156" s="93">
        <v>300000</v>
      </c>
      <c r="G156" s="168">
        <v>300000</v>
      </c>
      <c r="H156" s="52" t="s">
        <v>233</v>
      </c>
      <c r="I156" s="26" t="s">
        <v>234</v>
      </c>
      <c r="J156" s="9" t="s">
        <v>21</v>
      </c>
    </row>
    <row r="157" spans="1:10" s="41" customFormat="1" ht="20.25" customHeight="1">
      <c r="A157" s="10"/>
      <c r="B157" s="42" t="s">
        <v>277</v>
      </c>
      <c r="C157" s="56" t="s">
        <v>236</v>
      </c>
      <c r="D157" s="10"/>
      <c r="E157" s="169"/>
      <c r="F157" s="163"/>
      <c r="G157" s="169"/>
      <c r="H157" s="57" t="s">
        <v>237</v>
      </c>
      <c r="I157" s="25" t="s">
        <v>238</v>
      </c>
      <c r="J157" s="10" t="s">
        <v>25</v>
      </c>
    </row>
    <row r="158" spans="1:10" s="41" customFormat="1" ht="20.25" customHeight="1">
      <c r="A158" s="11"/>
      <c r="B158" s="46"/>
      <c r="C158" s="60"/>
      <c r="D158" s="11"/>
      <c r="E158" s="182"/>
      <c r="F158" s="146"/>
      <c r="G158" s="182"/>
      <c r="H158" s="61" t="s">
        <v>240</v>
      </c>
      <c r="I158" s="66"/>
      <c r="J158" s="11"/>
    </row>
    <row r="159" spans="1:10" s="41" customFormat="1" ht="20.25" customHeight="1">
      <c r="A159" s="9">
        <v>18</v>
      </c>
      <c r="B159" s="38" t="s">
        <v>278</v>
      </c>
      <c r="C159" s="51" t="s">
        <v>232</v>
      </c>
      <c r="D159" s="9" t="s">
        <v>279</v>
      </c>
      <c r="E159" s="93">
        <v>200000</v>
      </c>
      <c r="F159" s="93">
        <v>200000</v>
      </c>
      <c r="G159" s="93">
        <v>200000</v>
      </c>
      <c r="H159" s="52" t="s">
        <v>233</v>
      </c>
      <c r="I159" s="26" t="s">
        <v>234</v>
      </c>
      <c r="J159" s="9" t="s">
        <v>21</v>
      </c>
    </row>
    <row r="160" spans="1:10" s="41" customFormat="1" ht="20.25" customHeight="1">
      <c r="A160" s="10"/>
      <c r="B160" s="42" t="s">
        <v>280</v>
      </c>
      <c r="C160" s="56" t="s">
        <v>236</v>
      </c>
      <c r="D160" s="10"/>
      <c r="E160" s="163"/>
      <c r="F160" s="163"/>
      <c r="G160" s="163"/>
      <c r="H160" s="57" t="s">
        <v>237</v>
      </c>
      <c r="I160" s="25" t="s">
        <v>238</v>
      </c>
      <c r="J160" s="10" t="s">
        <v>25</v>
      </c>
    </row>
    <row r="161" spans="1:10" s="41" customFormat="1" ht="20.25" customHeight="1">
      <c r="A161" s="11"/>
      <c r="B161" s="46"/>
      <c r="C161" s="60"/>
      <c r="D161" s="11"/>
      <c r="E161" s="146"/>
      <c r="F161" s="146"/>
      <c r="G161" s="146"/>
      <c r="H161" s="61" t="s">
        <v>240</v>
      </c>
      <c r="I161" s="66"/>
      <c r="J161" s="11"/>
    </row>
    <row r="162" spans="1:10" s="41" customFormat="1" ht="18" customHeight="1">
      <c r="A162" s="275" t="s">
        <v>4</v>
      </c>
      <c r="B162" s="277" t="s">
        <v>5</v>
      </c>
      <c r="C162" s="277" t="s">
        <v>6</v>
      </c>
      <c r="D162" s="278" t="s">
        <v>7</v>
      </c>
      <c r="E162" s="291" t="s">
        <v>8</v>
      </c>
      <c r="F162" s="291"/>
      <c r="G162" s="291"/>
      <c r="H162" s="63" t="s">
        <v>9</v>
      </c>
      <c r="I162" s="278" t="s">
        <v>10</v>
      </c>
      <c r="J162" s="211" t="s">
        <v>11</v>
      </c>
    </row>
    <row r="163" spans="1:10" s="41" customFormat="1" ht="18" customHeight="1">
      <c r="A163" s="276"/>
      <c r="B163" s="277"/>
      <c r="C163" s="277"/>
      <c r="D163" s="278"/>
      <c r="E163" s="213" t="s">
        <v>12</v>
      </c>
      <c r="F163" s="213" t="s">
        <v>13</v>
      </c>
      <c r="G163" s="213" t="s">
        <v>14</v>
      </c>
      <c r="H163" s="65" t="s">
        <v>15</v>
      </c>
      <c r="I163" s="278"/>
      <c r="J163" s="212" t="s">
        <v>16</v>
      </c>
    </row>
    <row r="164" spans="1:10" s="41" customFormat="1" ht="19.5" customHeight="1">
      <c r="A164" s="9">
        <v>19</v>
      </c>
      <c r="B164" s="38" t="s">
        <v>281</v>
      </c>
      <c r="C164" s="50" t="s">
        <v>282</v>
      </c>
      <c r="D164" s="9" t="s">
        <v>279</v>
      </c>
      <c r="E164" s="93" t="s">
        <v>251</v>
      </c>
      <c r="F164" s="93">
        <v>300000</v>
      </c>
      <c r="G164" s="93">
        <v>200000</v>
      </c>
      <c r="H164" s="52" t="s">
        <v>283</v>
      </c>
      <c r="I164" s="26" t="s">
        <v>228</v>
      </c>
      <c r="J164" s="9" t="s">
        <v>21</v>
      </c>
    </row>
    <row r="165" spans="1:10" s="41" customFormat="1" ht="19.5" customHeight="1">
      <c r="A165" s="10"/>
      <c r="B165" s="42" t="s">
        <v>284</v>
      </c>
      <c r="C165" s="55" t="s">
        <v>285</v>
      </c>
      <c r="D165" s="10"/>
      <c r="E165" s="163"/>
      <c r="F165" s="163"/>
      <c r="G165" s="163"/>
      <c r="H165" s="57" t="s">
        <v>286</v>
      </c>
      <c r="I165" s="25" t="s">
        <v>287</v>
      </c>
      <c r="J165" s="10" t="s">
        <v>25</v>
      </c>
    </row>
    <row r="166" spans="1:10" s="41" customFormat="1" ht="19.5" customHeight="1">
      <c r="A166" s="11"/>
      <c r="B166" s="46" t="s">
        <v>288</v>
      </c>
      <c r="C166" s="47"/>
      <c r="D166" s="11"/>
      <c r="E166" s="146"/>
      <c r="F166" s="146"/>
      <c r="G166" s="146"/>
      <c r="H166" s="61"/>
      <c r="I166" s="66"/>
      <c r="J166" s="11"/>
    </row>
    <row r="167" spans="1:10" s="41" customFormat="1" ht="19.5" customHeight="1">
      <c r="A167" s="9">
        <v>20</v>
      </c>
      <c r="B167" s="38" t="s">
        <v>289</v>
      </c>
      <c r="C167" s="51" t="s">
        <v>232</v>
      </c>
      <c r="D167" s="9" t="s">
        <v>290</v>
      </c>
      <c r="E167" s="93">
        <v>200000</v>
      </c>
      <c r="F167" s="93">
        <v>200000</v>
      </c>
      <c r="G167" s="93">
        <v>200000</v>
      </c>
      <c r="H167" s="52" t="s">
        <v>233</v>
      </c>
      <c r="I167" s="26" t="s">
        <v>234</v>
      </c>
      <c r="J167" s="9" t="s">
        <v>21</v>
      </c>
    </row>
    <row r="168" spans="1:10" s="41" customFormat="1" ht="21" customHeight="1">
      <c r="A168" s="10"/>
      <c r="B168" s="42" t="s">
        <v>2432</v>
      </c>
      <c r="C168" s="56" t="s">
        <v>236</v>
      </c>
      <c r="D168" s="10"/>
      <c r="E168" s="163"/>
      <c r="F168" s="163"/>
      <c r="G168" s="163"/>
      <c r="H168" s="57" t="s">
        <v>237</v>
      </c>
      <c r="I168" s="25" t="s">
        <v>238</v>
      </c>
      <c r="J168" s="10" t="s">
        <v>25</v>
      </c>
    </row>
    <row r="169" spans="1:10" s="41" customFormat="1" ht="21" customHeight="1">
      <c r="A169" s="11"/>
      <c r="B169" s="46" t="s">
        <v>2473</v>
      </c>
      <c r="C169" s="60"/>
      <c r="D169" s="11"/>
      <c r="E169" s="146"/>
      <c r="F169" s="146"/>
      <c r="G169" s="146"/>
      <c r="H169" s="61" t="s">
        <v>240</v>
      </c>
      <c r="I169" s="66"/>
      <c r="J169" s="11"/>
    </row>
    <row r="170" spans="1:10" s="41" customFormat="1" ht="21" customHeight="1">
      <c r="A170" s="9">
        <v>21</v>
      </c>
      <c r="B170" s="38" t="s">
        <v>291</v>
      </c>
      <c r="C170" s="50" t="s">
        <v>232</v>
      </c>
      <c r="D170" s="9" t="s">
        <v>292</v>
      </c>
      <c r="E170" s="93">
        <v>150000</v>
      </c>
      <c r="F170" s="93" t="s">
        <v>251</v>
      </c>
      <c r="G170" s="93" t="s">
        <v>251</v>
      </c>
      <c r="H170" s="52" t="s">
        <v>293</v>
      </c>
      <c r="I170" s="26" t="s">
        <v>234</v>
      </c>
      <c r="J170" s="9" t="s">
        <v>21</v>
      </c>
    </row>
    <row r="171" spans="1:10" s="41" customFormat="1" ht="21" customHeight="1">
      <c r="A171" s="10"/>
      <c r="B171" s="46" t="s">
        <v>294</v>
      </c>
      <c r="C171" s="47" t="s">
        <v>236</v>
      </c>
      <c r="D171" s="11"/>
      <c r="E171" s="146"/>
      <c r="F171" s="146"/>
      <c r="G171" s="146"/>
      <c r="H171" s="61" t="s">
        <v>286</v>
      </c>
      <c r="I171" s="66" t="s">
        <v>238</v>
      </c>
      <c r="J171" s="11" t="s">
        <v>25</v>
      </c>
    </row>
    <row r="172" spans="1:10" s="96" customFormat="1" ht="21" customHeight="1">
      <c r="A172" s="9">
        <v>22</v>
      </c>
      <c r="B172" s="38" t="s">
        <v>295</v>
      </c>
      <c r="C172" s="51" t="s">
        <v>232</v>
      </c>
      <c r="D172" s="9" t="s">
        <v>296</v>
      </c>
      <c r="E172" s="93">
        <v>200000</v>
      </c>
      <c r="F172" s="93">
        <v>200000</v>
      </c>
      <c r="G172" s="93">
        <v>200000</v>
      </c>
      <c r="H172" s="52" t="s">
        <v>233</v>
      </c>
      <c r="I172" s="26" t="s">
        <v>234</v>
      </c>
      <c r="J172" s="9"/>
    </row>
    <row r="173" spans="1:10" s="96" customFormat="1" ht="21" customHeight="1">
      <c r="A173" s="10"/>
      <c r="B173" s="42" t="s">
        <v>297</v>
      </c>
      <c r="C173" s="56" t="s">
        <v>236</v>
      </c>
      <c r="D173" s="10"/>
      <c r="E173" s="163"/>
      <c r="F173" s="163"/>
      <c r="G173" s="163"/>
      <c r="H173" s="57" t="s">
        <v>237</v>
      </c>
      <c r="I173" s="25" t="s">
        <v>238</v>
      </c>
      <c r="J173" s="10"/>
    </row>
    <row r="174" spans="1:10" s="96" customFormat="1" ht="21" customHeight="1">
      <c r="A174" s="11"/>
      <c r="B174" s="47"/>
      <c r="C174" s="47"/>
      <c r="D174" s="11"/>
      <c r="E174" s="146"/>
      <c r="F174" s="146"/>
      <c r="G174" s="146"/>
      <c r="H174" s="61" t="s">
        <v>240</v>
      </c>
      <c r="I174" s="66"/>
      <c r="J174" s="11"/>
    </row>
    <row r="175" spans="1:10" s="41" customFormat="1" ht="21" customHeight="1">
      <c r="A175" s="28"/>
      <c r="B175" s="97" t="s">
        <v>298</v>
      </c>
      <c r="C175" s="90"/>
      <c r="D175" s="24"/>
      <c r="E175" s="180"/>
      <c r="F175" s="169"/>
      <c r="G175" s="169"/>
      <c r="H175" s="91"/>
      <c r="I175" s="18"/>
      <c r="J175" s="27"/>
    </row>
    <row r="176" spans="1:10" s="41" customFormat="1" ht="21" customHeight="1">
      <c r="A176" s="286" t="s">
        <v>4</v>
      </c>
      <c r="B176" s="288" t="s">
        <v>5</v>
      </c>
      <c r="C176" s="288" t="s">
        <v>6</v>
      </c>
      <c r="D176" s="289" t="s">
        <v>7</v>
      </c>
      <c r="E176" s="290" t="s">
        <v>8</v>
      </c>
      <c r="F176" s="290"/>
      <c r="G176" s="290"/>
      <c r="H176" s="4" t="s">
        <v>9</v>
      </c>
      <c r="I176" s="289" t="s">
        <v>10</v>
      </c>
      <c r="J176" s="1" t="s">
        <v>11</v>
      </c>
    </row>
    <row r="177" spans="1:10" s="41" customFormat="1" ht="21" customHeight="1">
      <c r="A177" s="287"/>
      <c r="B177" s="288"/>
      <c r="C177" s="288"/>
      <c r="D177" s="289"/>
      <c r="E177" s="165" t="s">
        <v>12</v>
      </c>
      <c r="F177" s="165" t="s">
        <v>13</v>
      </c>
      <c r="G177" s="165" t="s">
        <v>14</v>
      </c>
      <c r="H177" s="5" t="s">
        <v>15</v>
      </c>
      <c r="I177" s="289"/>
      <c r="J177" s="2" t="s">
        <v>16</v>
      </c>
    </row>
    <row r="178" spans="1:10" s="41" customFormat="1" ht="21" customHeight="1">
      <c r="A178" s="9">
        <v>1</v>
      </c>
      <c r="B178" s="38" t="s">
        <v>299</v>
      </c>
      <c r="C178" s="38" t="s">
        <v>300</v>
      </c>
      <c r="D178" s="7" t="s">
        <v>301</v>
      </c>
      <c r="E178" s="166">
        <v>50000</v>
      </c>
      <c r="F178" s="166">
        <v>50000</v>
      </c>
      <c r="G178" s="166">
        <v>50000</v>
      </c>
      <c r="H178" s="39" t="s">
        <v>302</v>
      </c>
      <c r="I178" s="40" t="s">
        <v>303</v>
      </c>
      <c r="J178" s="9" t="s">
        <v>21</v>
      </c>
    </row>
    <row r="179" spans="1:10" s="41" customFormat="1" ht="21" customHeight="1">
      <c r="A179" s="11"/>
      <c r="B179" s="46" t="s">
        <v>304</v>
      </c>
      <c r="C179" s="46" t="s">
        <v>305</v>
      </c>
      <c r="D179" s="15" t="s">
        <v>104</v>
      </c>
      <c r="E179" s="181"/>
      <c r="F179" s="181"/>
      <c r="G179" s="181"/>
      <c r="H179" s="48" t="s">
        <v>306</v>
      </c>
      <c r="I179" s="95" t="s">
        <v>307</v>
      </c>
      <c r="J179" s="11" t="s">
        <v>25</v>
      </c>
    </row>
    <row r="180" spans="1:10" s="41" customFormat="1" ht="21" customHeight="1">
      <c r="A180" s="9">
        <v>2</v>
      </c>
      <c r="B180" s="38" t="s">
        <v>308</v>
      </c>
      <c r="C180" s="38" t="s">
        <v>309</v>
      </c>
      <c r="D180" s="7" t="s">
        <v>45</v>
      </c>
      <c r="E180" s="166">
        <v>50000</v>
      </c>
      <c r="F180" s="166">
        <v>50000</v>
      </c>
      <c r="G180" s="166">
        <v>50000</v>
      </c>
      <c r="H180" s="39" t="s">
        <v>310</v>
      </c>
      <c r="I180" s="40" t="s">
        <v>311</v>
      </c>
      <c r="J180" s="9" t="s">
        <v>21</v>
      </c>
    </row>
    <row r="181" spans="1:10" s="41" customFormat="1" ht="19.5" customHeight="1">
      <c r="A181" s="10"/>
      <c r="B181" s="42" t="s">
        <v>312</v>
      </c>
      <c r="C181" s="42" t="s">
        <v>313</v>
      </c>
      <c r="D181" s="8"/>
      <c r="E181" s="167"/>
      <c r="F181" s="167"/>
      <c r="G181" s="167"/>
      <c r="H181" s="44" t="s">
        <v>314</v>
      </c>
      <c r="I181" s="45" t="s">
        <v>315</v>
      </c>
      <c r="J181" s="10" t="s">
        <v>25</v>
      </c>
    </row>
    <row r="182" spans="1:10" s="41" customFormat="1" ht="19.5" customHeight="1">
      <c r="A182" s="11"/>
      <c r="B182" s="46" t="s">
        <v>316</v>
      </c>
      <c r="C182" s="46"/>
      <c r="D182" s="15"/>
      <c r="E182" s="181"/>
      <c r="F182" s="181"/>
      <c r="G182" s="181"/>
      <c r="H182" s="48" t="s">
        <v>317</v>
      </c>
      <c r="I182" s="95" t="s">
        <v>318</v>
      </c>
      <c r="J182" s="15"/>
    </row>
    <row r="183" spans="1:10" s="41" customFormat="1" ht="19.5" customHeight="1">
      <c r="A183" s="9">
        <v>3</v>
      </c>
      <c r="B183" s="50" t="s">
        <v>319</v>
      </c>
      <c r="C183" s="50" t="s">
        <v>320</v>
      </c>
      <c r="D183" s="9" t="s">
        <v>321</v>
      </c>
      <c r="E183" s="93">
        <v>100000</v>
      </c>
      <c r="F183" s="93">
        <v>100000</v>
      </c>
      <c r="G183" s="93">
        <v>100000</v>
      </c>
      <c r="H183" s="52" t="s">
        <v>322</v>
      </c>
      <c r="I183" s="26" t="s">
        <v>323</v>
      </c>
      <c r="J183" s="9" t="s">
        <v>21</v>
      </c>
    </row>
    <row r="184" spans="1:10" s="41" customFormat="1" ht="19.5" customHeight="1">
      <c r="A184" s="11"/>
      <c r="B184" s="47" t="s">
        <v>324</v>
      </c>
      <c r="C184" s="47" t="s">
        <v>325</v>
      </c>
      <c r="D184" s="11"/>
      <c r="E184" s="146"/>
      <c r="F184" s="146"/>
      <c r="G184" s="146"/>
      <c r="H184" s="61" t="s">
        <v>306</v>
      </c>
      <c r="I184" s="66" t="s">
        <v>326</v>
      </c>
      <c r="J184" s="11" t="s">
        <v>25</v>
      </c>
    </row>
    <row r="185" spans="1:10" s="41" customFormat="1" ht="19.5" customHeight="1">
      <c r="A185" s="9">
        <v>4</v>
      </c>
      <c r="B185" s="98" t="s">
        <v>327</v>
      </c>
      <c r="C185" s="50" t="s">
        <v>328</v>
      </c>
      <c r="D185" s="17" t="s">
        <v>276</v>
      </c>
      <c r="E185" s="93">
        <v>150000</v>
      </c>
      <c r="F185" s="93">
        <v>150000</v>
      </c>
      <c r="G185" s="93">
        <v>150000</v>
      </c>
      <c r="H185" s="51" t="s">
        <v>2474</v>
      </c>
      <c r="I185" s="26" t="s">
        <v>329</v>
      </c>
      <c r="J185" s="9" t="s">
        <v>21</v>
      </c>
    </row>
    <row r="186" spans="1:10" s="41" customFormat="1" ht="19.5" customHeight="1">
      <c r="A186" s="11"/>
      <c r="B186" s="99" t="s">
        <v>330</v>
      </c>
      <c r="C186" s="47" t="s">
        <v>331</v>
      </c>
      <c r="D186" s="19"/>
      <c r="E186" s="174"/>
      <c r="F186" s="175"/>
      <c r="G186" s="174"/>
      <c r="H186" s="60" t="s">
        <v>2475</v>
      </c>
      <c r="I186" s="66" t="s">
        <v>332</v>
      </c>
      <c r="J186" s="11" t="s">
        <v>25</v>
      </c>
    </row>
    <row r="187" spans="1:10" s="41" customFormat="1" ht="19.5" customHeight="1">
      <c r="A187" s="12"/>
      <c r="B187" s="6" t="s">
        <v>333</v>
      </c>
      <c r="C187" s="67"/>
      <c r="D187" s="12"/>
      <c r="E187" s="183"/>
      <c r="F187" s="183"/>
      <c r="G187" s="164"/>
      <c r="H187" s="68"/>
      <c r="I187" s="20"/>
      <c r="J187" s="16"/>
    </row>
    <row r="188" spans="1:10" s="41" customFormat="1" ht="19.5" customHeight="1">
      <c r="A188" s="275" t="s">
        <v>4</v>
      </c>
      <c r="B188" s="277" t="s">
        <v>5</v>
      </c>
      <c r="C188" s="277" t="s">
        <v>6</v>
      </c>
      <c r="D188" s="278" t="s">
        <v>7</v>
      </c>
      <c r="E188" s="291" t="s">
        <v>8</v>
      </c>
      <c r="F188" s="291"/>
      <c r="G188" s="291"/>
      <c r="H188" s="63" t="s">
        <v>9</v>
      </c>
      <c r="I188" s="278" t="s">
        <v>10</v>
      </c>
      <c r="J188" s="21" t="s">
        <v>11</v>
      </c>
    </row>
    <row r="189" spans="1:10" s="41" customFormat="1" ht="19.5" customHeight="1">
      <c r="A189" s="276"/>
      <c r="B189" s="277"/>
      <c r="C189" s="277"/>
      <c r="D189" s="278"/>
      <c r="E189" s="170" t="s">
        <v>12</v>
      </c>
      <c r="F189" s="170" t="s">
        <v>13</v>
      </c>
      <c r="G189" s="170" t="s">
        <v>14</v>
      </c>
      <c r="H189" s="65" t="s">
        <v>15</v>
      </c>
      <c r="I189" s="278"/>
      <c r="J189" s="23" t="s">
        <v>16</v>
      </c>
    </row>
    <row r="190" spans="1:10" s="41" customFormat="1" ht="19.5" customHeight="1">
      <c r="A190" s="9">
        <v>1</v>
      </c>
      <c r="B190" s="38" t="s">
        <v>334</v>
      </c>
      <c r="C190" s="38" t="s">
        <v>335</v>
      </c>
      <c r="D190" s="7" t="s">
        <v>19</v>
      </c>
      <c r="E190" s="166">
        <v>50000</v>
      </c>
      <c r="F190" s="166">
        <v>50000</v>
      </c>
      <c r="G190" s="166">
        <v>50000</v>
      </c>
      <c r="H190" s="39" t="s">
        <v>336</v>
      </c>
      <c r="I190" s="40" t="s">
        <v>337</v>
      </c>
      <c r="J190" s="7" t="s">
        <v>101</v>
      </c>
    </row>
    <row r="191" spans="1:10" s="41" customFormat="1" ht="19.5" customHeight="1">
      <c r="A191" s="10"/>
      <c r="B191" s="42" t="s">
        <v>338</v>
      </c>
      <c r="C191" s="42" t="s">
        <v>339</v>
      </c>
      <c r="D191" s="8"/>
      <c r="E191" s="167"/>
      <c r="F191" s="167"/>
      <c r="G191" s="167"/>
      <c r="H191" s="44" t="s">
        <v>340</v>
      </c>
      <c r="I191" s="45"/>
      <c r="J191" s="8"/>
    </row>
    <row r="192" spans="1:10" s="41" customFormat="1" ht="19.5" customHeight="1">
      <c r="A192" s="11"/>
      <c r="B192" s="47" t="s">
        <v>341</v>
      </c>
      <c r="C192" s="47"/>
      <c r="D192" s="11"/>
      <c r="E192" s="146"/>
      <c r="F192" s="146"/>
      <c r="G192" s="146"/>
      <c r="H192" s="61" t="s">
        <v>342</v>
      </c>
      <c r="I192" s="66"/>
      <c r="J192" s="11"/>
    </row>
    <row r="193" spans="1:10" s="41" customFormat="1" ht="18" customHeight="1">
      <c r="A193" s="9">
        <v>2</v>
      </c>
      <c r="B193" s="38" t="s">
        <v>343</v>
      </c>
      <c r="C193" s="38" t="s">
        <v>344</v>
      </c>
      <c r="D193" s="7" t="s">
        <v>45</v>
      </c>
      <c r="E193" s="166">
        <v>600000</v>
      </c>
      <c r="F193" s="166">
        <v>200000</v>
      </c>
      <c r="G193" s="166">
        <v>50000</v>
      </c>
      <c r="H193" s="39" t="s">
        <v>345</v>
      </c>
      <c r="I193" s="40" t="s">
        <v>346</v>
      </c>
      <c r="J193" s="7" t="s">
        <v>101</v>
      </c>
    </row>
    <row r="194" spans="1:10" s="41" customFormat="1" ht="18" customHeight="1">
      <c r="A194" s="11"/>
      <c r="B194" s="46"/>
      <c r="C194" s="46" t="s">
        <v>347</v>
      </c>
      <c r="D194" s="15"/>
      <c r="E194" s="181"/>
      <c r="F194" s="181"/>
      <c r="G194" s="181"/>
      <c r="H194" s="48" t="s">
        <v>348</v>
      </c>
      <c r="I194" s="95" t="s">
        <v>349</v>
      </c>
      <c r="J194" s="15"/>
    </row>
    <row r="195" spans="1:10" s="41" customFormat="1" ht="18" customHeight="1">
      <c r="A195" s="49">
        <v>3</v>
      </c>
      <c r="B195" s="50" t="s">
        <v>350</v>
      </c>
      <c r="C195" s="50" t="s">
        <v>351</v>
      </c>
      <c r="D195" s="9" t="s">
        <v>352</v>
      </c>
      <c r="E195" s="93" t="s">
        <v>137</v>
      </c>
      <c r="F195" s="93">
        <v>50000</v>
      </c>
      <c r="G195" s="93">
        <v>50000</v>
      </c>
      <c r="H195" s="52" t="s">
        <v>353</v>
      </c>
      <c r="I195" s="26" t="s">
        <v>354</v>
      </c>
      <c r="J195" s="9" t="s">
        <v>101</v>
      </c>
    </row>
    <row r="196" spans="1:10" s="41" customFormat="1" ht="21.75" customHeight="1">
      <c r="A196" s="59"/>
      <c r="B196" s="47"/>
      <c r="C196" s="47" t="s">
        <v>355</v>
      </c>
      <c r="D196" s="11" t="s">
        <v>356</v>
      </c>
      <c r="E196" s="174"/>
      <c r="F196" s="174"/>
      <c r="G196" s="146"/>
      <c r="H196" s="61" t="s">
        <v>357</v>
      </c>
      <c r="I196" s="66" t="s">
        <v>358</v>
      </c>
      <c r="J196" s="11"/>
    </row>
    <row r="197" spans="1:10" s="41" customFormat="1" ht="21.75" customHeight="1">
      <c r="A197" s="9">
        <v>4</v>
      </c>
      <c r="B197" s="50" t="s">
        <v>359</v>
      </c>
      <c r="C197" s="50" t="s">
        <v>351</v>
      </c>
      <c r="D197" s="9" t="s">
        <v>352</v>
      </c>
      <c r="E197" s="93">
        <v>20000</v>
      </c>
      <c r="F197" s="93">
        <v>20000</v>
      </c>
      <c r="G197" s="93">
        <v>20000</v>
      </c>
      <c r="H197" s="52" t="s">
        <v>353</v>
      </c>
      <c r="I197" s="26" t="s">
        <v>354</v>
      </c>
      <c r="J197" s="9" t="s">
        <v>101</v>
      </c>
    </row>
    <row r="198" spans="1:10" s="41" customFormat="1" ht="21.75" customHeight="1">
      <c r="A198" s="100"/>
      <c r="B198" s="47" t="s">
        <v>360</v>
      </c>
      <c r="C198" s="47" t="s">
        <v>355</v>
      </c>
      <c r="D198" s="11" t="s">
        <v>356</v>
      </c>
      <c r="E198" s="174"/>
      <c r="F198" s="174"/>
      <c r="G198" s="146"/>
      <c r="H198" s="61" t="s">
        <v>357</v>
      </c>
      <c r="I198" s="66" t="s">
        <v>358</v>
      </c>
      <c r="J198" s="11"/>
    </row>
    <row r="199" spans="1:10" s="41" customFormat="1" ht="21.75" customHeight="1">
      <c r="A199" s="9">
        <v>5</v>
      </c>
      <c r="B199" s="50" t="s">
        <v>361</v>
      </c>
      <c r="C199" s="50" t="s">
        <v>2523</v>
      </c>
      <c r="D199" s="9" t="s">
        <v>45</v>
      </c>
      <c r="E199" s="93" t="s">
        <v>137</v>
      </c>
      <c r="F199" s="93">
        <v>1000000</v>
      </c>
      <c r="G199" s="93">
        <v>1000000</v>
      </c>
      <c r="H199" s="52" t="s">
        <v>362</v>
      </c>
      <c r="I199" s="26" t="s">
        <v>363</v>
      </c>
      <c r="J199" s="9" t="s">
        <v>101</v>
      </c>
    </row>
    <row r="200" spans="1:10" s="41" customFormat="1" ht="21.75" customHeight="1">
      <c r="A200" s="197"/>
      <c r="B200" s="55" t="s">
        <v>104</v>
      </c>
      <c r="C200" s="55" t="s">
        <v>2524</v>
      </c>
      <c r="D200" s="10"/>
      <c r="E200" s="172"/>
      <c r="F200" s="172"/>
      <c r="G200" s="163"/>
      <c r="H200" s="57" t="s">
        <v>364</v>
      </c>
      <c r="I200" s="25" t="s">
        <v>365</v>
      </c>
      <c r="J200" s="10"/>
    </row>
    <row r="201" spans="1:10" s="41" customFormat="1" ht="21.75" customHeight="1">
      <c r="A201" s="9">
        <v>6</v>
      </c>
      <c r="B201" s="50" t="s">
        <v>366</v>
      </c>
      <c r="C201" s="50" t="s">
        <v>367</v>
      </c>
      <c r="D201" s="9" t="s">
        <v>45</v>
      </c>
      <c r="E201" s="93">
        <v>30000</v>
      </c>
      <c r="F201" s="93">
        <v>30000</v>
      </c>
      <c r="G201" s="93">
        <v>30000</v>
      </c>
      <c r="H201" s="52" t="s">
        <v>368</v>
      </c>
      <c r="I201" s="26" t="s">
        <v>369</v>
      </c>
      <c r="J201" s="9" t="s">
        <v>101</v>
      </c>
    </row>
    <row r="202" spans="1:10" s="41" customFormat="1" ht="19.5" customHeight="1">
      <c r="A202" s="100"/>
      <c r="B202" s="47" t="s">
        <v>370</v>
      </c>
      <c r="C202" s="47" t="s">
        <v>2520</v>
      </c>
      <c r="D202" s="11"/>
      <c r="E202" s="174"/>
      <c r="F202" s="174"/>
      <c r="G202" s="146"/>
      <c r="H202" s="61" t="s">
        <v>371</v>
      </c>
      <c r="I202" s="66" t="s">
        <v>372</v>
      </c>
      <c r="J202" s="11"/>
    </row>
    <row r="203" spans="1:10" s="41" customFormat="1" ht="19.5" customHeight="1">
      <c r="A203" s="300" t="s">
        <v>373</v>
      </c>
      <c r="B203" s="300"/>
      <c r="C203" s="300"/>
      <c r="D203" s="300"/>
      <c r="E203" s="183"/>
      <c r="F203" s="183"/>
      <c r="G203" s="169"/>
      <c r="H203" s="91"/>
      <c r="I203" s="18"/>
      <c r="J203" s="27"/>
    </row>
    <row r="204" spans="1:10" s="41" customFormat="1" ht="19.5" customHeight="1">
      <c r="A204" s="275" t="s">
        <v>4</v>
      </c>
      <c r="B204" s="277" t="s">
        <v>5</v>
      </c>
      <c r="C204" s="277" t="s">
        <v>6</v>
      </c>
      <c r="D204" s="278" t="s">
        <v>7</v>
      </c>
      <c r="E204" s="291" t="s">
        <v>8</v>
      </c>
      <c r="F204" s="291"/>
      <c r="G204" s="291"/>
      <c r="H204" s="63" t="s">
        <v>9</v>
      </c>
      <c r="I204" s="278" t="s">
        <v>10</v>
      </c>
      <c r="J204" s="21" t="s">
        <v>11</v>
      </c>
    </row>
    <row r="205" spans="1:10" s="41" customFormat="1" ht="19.5" customHeight="1">
      <c r="A205" s="276"/>
      <c r="B205" s="277"/>
      <c r="C205" s="277"/>
      <c r="D205" s="278"/>
      <c r="E205" s="170" t="s">
        <v>12</v>
      </c>
      <c r="F205" s="170" t="s">
        <v>13</v>
      </c>
      <c r="G205" s="170" t="s">
        <v>14</v>
      </c>
      <c r="H205" s="65" t="s">
        <v>15</v>
      </c>
      <c r="I205" s="278"/>
      <c r="J205" s="23" t="s">
        <v>16</v>
      </c>
    </row>
    <row r="206" spans="1:10" s="41" customFormat="1" ht="19.5" customHeight="1">
      <c r="A206" s="9">
        <v>1</v>
      </c>
      <c r="B206" s="50" t="s">
        <v>374</v>
      </c>
      <c r="C206" s="50" t="s">
        <v>375</v>
      </c>
      <c r="D206" s="9" t="s">
        <v>376</v>
      </c>
      <c r="E206" s="93">
        <v>100000</v>
      </c>
      <c r="F206" s="93" t="s">
        <v>137</v>
      </c>
      <c r="G206" s="93" t="s">
        <v>137</v>
      </c>
      <c r="H206" s="52" t="s">
        <v>377</v>
      </c>
      <c r="I206" s="26" t="s">
        <v>378</v>
      </c>
      <c r="J206" s="9" t="s">
        <v>101</v>
      </c>
    </row>
    <row r="207" spans="1:10" s="41" customFormat="1" ht="19.5" customHeight="1">
      <c r="A207" s="11"/>
      <c r="B207" s="47" t="s">
        <v>379</v>
      </c>
      <c r="C207" s="47" t="s">
        <v>380</v>
      </c>
      <c r="D207" s="11" t="s">
        <v>381</v>
      </c>
      <c r="E207" s="146"/>
      <c r="F207" s="146"/>
      <c r="G207" s="146"/>
      <c r="H207" s="61" t="s">
        <v>382</v>
      </c>
      <c r="I207" s="66" t="s">
        <v>383</v>
      </c>
      <c r="J207" s="11"/>
    </row>
    <row r="208" spans="1:10" s="41" customFormat="1" ht="19.5" customHeight="1">
      <c r="A208" s="9">
        <v>2</v>
      </c>
      <c r="B208" s="50" t="s">
        <v>384</v>
      </c>
      <c r="C208" s="50" t="s">
        <v>375</v>
      </c>
      <c r="D208" s="9" t="s">
        <v>262</v>
      </c>
      <c r="E208" s="93" t="s">
        <v>137</v>
      </c>
      <c r="F208" s="93">
        <v>100000</v>
      </c>
      <c r="G208" s="93" t="s">
        <v>137</v>
      </c>
      <c r="H208" s="52" t="s">
        <v>377</v>
      </c>
      <c r="I208" s="26" t="s">
        <v>378</v>
      </c>
      <c r="J208" s="9" t="s">
        <v>101</v>
      </c>
    </row>
    <row r="209" spans="1:10" s="41" customFormat="1" ht="19.5" customHeight="1">
      <c r="A209" s="11"/>
      <c r="B209" s="47" t="s">
        <v>385</v>
      </c>
      <c r="C209" s="47" t="s">
        <v>380</v>
      </c>
      <c r="D209" s="11"/>
      <c r="E209" s="146"/>
      <c r="F209" s="146"/>
      <c r="G209" s="146"/>
      <c r="H209" s="61" t="s">
        <v>382</v>
      </c>
      <c r="I209" s="66" t="s">
        <v>383</v>
      </c>
      <c r="J209" s="11"/>
    </row>
    <row r="210" spans="1:10" s="41" customFormat="1" ht="19.5" customHeight="1">
      <c r="A210" s="9">
        <v>3</v>
      </c>
      <c r="B210" s="50" t="s">
        <v>386</v>
      </c>
      <c r="C210" s="50" t="s">
        <v>375</v>
      </c>
      <c r="D210" s="9" t="s">
        <v>387</v>
      </c>
      <c r="E210" s="93" t="s">
        <v>137</v>
      </c>
      <c r="F210" s="93">
        <v>100000</v>
      </c>
      <c r="G210" s="93" t="s">
        <v>251</v>
      </c>
      <c r="H210" s="52" t="s">
        <v>388</v>
      </c>
      <c r="I210" s="26" t="s">
        <v>389</v>
      </c>
      <c r="J210" s="9" t="s">
        <v>101</v>
      </c>
    </row>
    <row r="211" spans="1:10" s="41" customFormat="1" ht="19.5" customHeight="1">
      <c r="A211" s="100"/>
      <c r="B211" s="47" t="s">
        <v>2433</v>
      </c>
      <c r="C211" s="47" t="s">
        <v>391</v>
      </c>
      <c r="D211" s="11" t="s">
        <v>192</v>
      </c>
      <c r="E211" s="184"/>
      <c r="F211" s="184"/>
      <c r="G211" s="146"/>
      <c r="H211" s="61" t="s">
        <v>392</v>
      </c>
      <c r="I211" s="66" t="s">
        <v>393</v>
      </c>
      <c r="J211" s="11"/>
    </row>
    <row r="212" spans="1:10" s="41" customFormat="1" ht="17.25" customHeight="1">
      <c r="A212" s="282" t="s">
        <v>394</v>
      </c>
      <c r="B212" s="282"/>
      <c r="C212" s="282"/>
      <c r="D212" s="24"/>
      <c r="E212" s="180"/>
      <c r="F212" s="180"/>
      <c r="G212" s="176"/>
      <c r="H212" s="101"/>
      <c r="I212" s="20"/>
      <c r="J212" s="72"/>
    </row>
    <row r="213" spans="1:10" s="41" customFormat="1" ht="17.25" customHeight="1">
      <c r="A213" s="303" t="s">
        <v>4</v>
      </c>
      <c r="B213" s="296" t="s">
        <v>5</v>
      </c>
      <c r="C213" s="296" t="s">
        <v>6</v>
      </c>
      <c r="D213" s="278" t="s">
        <v>7</v>
      </c>
      <c r="E213" s="291" t="s">
        <v>8</v>
      </c>
      <c r="F213" s="291"/>
      <c r="G213" s="291"/>
      <c r="H213" s="63" t="s">
        <v>9</v>
      </c>
      <c r="I213" s="278" t="s">
        <v>10</v>
      </c>
      <c r="J213" s="21" t="s">
        <v>11</v>
      </c>
    </row>
    <row r="214" spans="1:10" s="41" customFormat="1" ht="17.25" customHeight="1">
      <c r="A214" s="276"/>
      <c r="B214" s="277"/>
      <c r="C214" s="277"/>
      <c r="D214" s="278"/>
      <c r="E214" s="170" t="s">
        <v>114</v>
      </c>
      <c r="F214" s="170" t="s">
        <v>115</v>
      </c>
      <c r="G214" s="170" t="s">
        <v>13</v>
      </c>
      <c r="H214" s="65" t="s">
        <v>15</v>
      </c>
      <c r="I214" s="278"/>
      <c r="J214" s="23" t="s">
        <v>16</v>
      </c>
    </row>
    <row r="215" spans="1:10" s="41" customFormat="1" ht="17.25" customHeight="1">
      <c r="A215" s="9">
        <v>1</v>
      </c>
      <c r="B215" s="38" t="s">
        <v>395</v>
      </c>
      <c r="C215" s="38" t="s">
        <v>396</v>
      </c>
      <c r="D215" s="9" t="s">
        <v>387</v>
      </c>
      <c r="E215" s="166">
        <v>300000</v>
      </c>
      <c r="F215" s="166">
        <v>500000</v>
      </c>
      <c r="G215" s="166">
        <v>1000000</v>
      </c>
      <c r="H215" s="39" t="s">
        <v>2476</v>
      </c>
      <c r="I215" s="40" t="s">
        <v>397</v>
      </c>
      <c r="J215" s="7" t="s">
        <v>21</v>
      </c>
    </row>
    <row r="216" spans="1:10" s="41" customFormat="1" ht="17.25" customHeight="1">
      <c r="A216" s="10"/>
      <c r="B216" s="42" t="s">
        <v>398</v>
      </c>
      <c r="C216" s="42" t="s">
        <v>399</v>
      </c>
      <c r="D216" s="10" t="s">
        <v>192</v>
      </c>
      <c r="E216" s="167"/>
      <c r="F216" s="167"/>
      <c r="G216" s="167"/>
      <c r="H216" s="44" t="s">
        <v>400</v>
      </c>
      <c r="I216" s="45" t="s">
        <v>401</v>
      </c>
      <c r="J216" s="8" t="s">
        <v>25</v>
      </c>
    </row>
    <row r="217" spans="1:10" s="41" customFormat="1" ht="18" customHeight="1">
      <c r="A217" s="10"/>
      <c r="B217" s="42"/>
      <c r="C217" s="42" t="s">
        <v>402</v>
      </c>
      <c r="D217" s="8"/>
      <c r="E217" s="167"/>
      <c r="F217" s="167"/>
      <c r="G217" s="167"/>
      <c r="H217" s="44"/>
      <c r="I217" s="45" t="s">
        <v>403</v>
      </c>
      <c r="J217" s="8"/>
    </row>
    <row r="218" spans="1:10" s="41" customFormat="1" ht="18" customHeight="1">
      <c r="A218" s="11"/>
      <c r="B218" s="46"/>
      <c r="C218" s="46"/>
      <c r="D218" s="15"/>
      <c r="E218" s="181"/>
      <c r="F218" s="181"/>
      <c r="G218" s="181"/>
      <c r="H218" s="48"/>
      <c r="I218" s="95" t="s">
        <v>404</v>
      </c>
      <c r="J218" s="15"/>
    </row>
    <row r="219" spans="1:10" s="41" customFormat="1" ht="18" customHeight="1">
      <c r="A219" s="9">
        <v>2</v>
      </c>
      <c r="B219" s="94" t="s">
        <v>395</v>
      </c>
      <c r="C219" s="50" t="s">
        <v>405</v>
      </c>
      <c r="D219" s="9" t="s">
        <v>406</v>
      </c>
      <c r="E219" s="93">
        <v>200000</v>
      </c>
      <c r="F219" s="93">
        <v>200000</v>
      </c>
      <c r="G219" s="93">
        <v>200000</v>
      </c>
      <c r="H219" s="52" t="s">
        <v>407</v>
      </c>
      <c r="I219" s="26" t="s">
        <v>408</v>
      </c>
      <c r="J219" s="7" t="s">
        <v>21</v>
      </c>
    </row>
    <row r="220" spans="1:10" s="41" customFormat="1" ht="18" customHeight="1">
      <c r="A220" s="11"/>
      <c r="B220" s="102" t="s">
        <v>409</v>
      </c>
      <c r="C220" s="47" t="s">
        <v>410</v>
      </c>
      <c r="D220" s="11"/>
      <c r="E220" s="146"/>
      <c r="F220" s="146"/>
      <c r="G220" s="146"/>
      <c r="H220" s="61" t="s">
        <v>101</v>
      </c>
      <c r="I220" s="66" t="s">
        <v>101</v>
      </c>
      <c r="J220" s="8" t="s">
        <v>25</v>
      </c>
    </row>
    <row r="221" spans="1:11" s="41" customFormat="1" ht="18" customHeight="1">
      <c r="A221" s="9">
        <v>3</v>
      </c>
      <c r="B221" s="94" t="s">
        <v>411</v>
      </c>
      <c r="C221" s="50" t="s">
        <v>412</v>
      </c>
      <c r="D221" s="9" t="s">
        <v>19</v>
      </c>
      <c r="E221" s="93">
        <v>300000</v>
      </c>
      <c r="F221" s="93">
        <v>300000</v>
      </c>
      <c r="G221" s="93">
        <v>300000</v>
      </c>
      <c r="H221" s="52" t="s">
        <v>413</v>
      </c>
      <c r="I221" s="26" t="s">
        <v>414</v>
      </c>
      <c r="J221" s="7" t="s">
        <v>21</v>
      </c>
      <c r="K221" s="103"/>
    </row>
    <row r="222" spans="1:11" s="41" customFormat="1" ht="18" customHeight="1">
      <c r="A222" s="11"/>
      <c r="B222" s="102" t="s">
        <v>415</v>
      </c>
      <c r="C222" s="47" t="s">
        <v>416</v>
      </c>
      <c r="D222" s="11"/>
      <c r="E222" s="146"/>
      <c r="F222" s="146"/>
      <c r="G222" s="146"/>
      <c r="H222" s="61" t="s">
        <v>417</v>
      </c>
      <c r="I222" s="66" t="s">
        <v>418</v>
      </c>
      <c r="J222" s="8" t="s">
        <v>25</v>
      </c>
      <c r="K222" s="103"/>
    </row>
    <row r="223" spans="1:11" s="41" customFormat="1" ht="18" customHeight="1">
      <c r="A223" s="9">
        <v>4</v>
      </c>
      <c r="B223" s="94" t="s">
        <v>419</v>
      </c>
      <c r="C223" s="50" t="s">
        <v>396</v>
      </c>
      <c r="D223" s="9" t="s">
        <v>242</v>
      </c>
      <c r="E223" s="93" t="s">
        <v>137</v>
      </c>
      <c r="F223" s="93">
        <v>200000</v>
      </c>
      <c r="G223" s="93" t="s">
        <v>251</v>
      </c>
      <c r="H223" s="52" t="s">
        <v>421</v>
      </c>
      <c r="I223" s="26" t="s">
        <v>422</v>
      </c>
      <c r="J223" s="9" t="s">
        <v>21</v>
      </c>
      <c r="K223" s="104"/>
    </row>
    <row r="224" spans="1:10" s="41" customFormat="1" ht="18" customHeight="1">
      <c r="A224" s="10"/>
      <c r="B224" s="92" t="s">
        <v>423</v>
      </c>
      <c r="C224" s="55" t="s">
        <v>399</v>
      </c>
      <c r="D224" s="10"/>
      <c r="E224" s="163"/>
      <c r="F224" s="163"/>
      <c r="G224" s="163"/>
      <c r="H224" s="57" t="s">
        <v>424</v>
      </c>
      <c r="I224" s="25" t="s">
        <v>2521</v>
      </c>
      <c r="J224" s="10" t="s">
        <v>25</v>
      </c>
    </row>
    <row r="225" spans="1:10" s="41" customFormat="1" ht="18" customHeight="1">
      <c r="A225" s="10"/>
      <c r="B225" s="92"/>
      <c r="C225" s="55" t="s">
        <v>402</v>
      </c>
      <c r="D225" s="10"/>
      <c r="E225" s="163"/>
      <c r="F225" s="163"/>
      <c r="G225" s="163"/>
      <c r="H225" s="57" t="s">
        <v>425</v>
      </c>
      <c r="I225" s="25" t="s">
        <v>2522</v>
      </c>
      <c r="J225" s="10"/>
    </row>
    <row r="226" spans="1:10" s="41" customFormat="1" ht="18" customHeight="1">
      <c r="A226" s="9">
        <v>5</v>
      </c>
      <c r="B226" s="94" t="s">
        <v>426</v>
      </c>
      <c r="C226" s="50" t="s">
        <v>396</v>
      </c>
      <c r="D226" s="9" t="s">
        <v>427</v>
      </c>
      <c r="E226" s="93" t="s">
        <v>137</v>
      </c>
      <c r="F226" s="93">
        <v>500000</v>
      </c>
      <c r="G226" s="93" t="s">
        <v>251</v>
      </c>
      <c r="H226" s="52" t="s">
        <v>428</v>
      </c>
      <c r="I226" s="26" t="s">
        <v>422</v>
      </c>
      <c r="J226" s="9" t="s">
        <v>21</v>
      </c>
    </row>
    <row r="227" spans="1:10" s="41" customFormat="1" ht="18" customHeight="1">
      <c r="A227" s="11"/>
      <c r="B227" s="102" t="s">
        <v>429</v>
      </c>
      <c r="C227" s="47" t="s">
        <v>399</v>
      </c>
      <c r="D227" s="11"/>
      <c r="E227" s="146"/>
      <c r="F227" s="146"/>
      <c r="G227" s="146"/>
      <c r="H227" s="61" t="s">
        <v>430</v>
      </c>
      <c r="I227" s="66" t="s">
        <v>401</v>
      </c>
      <c r="J227" s="11" t="s">
        <v>25</v>
      </c>
    </row>
    <row r="228" spans="1:11" s="41" customFormat="1" ht="22.5" customHeight="1">
      <c r="A228" s="282" t="s">
        <v>431</v>
      </c>
      <c r="B228" s="282"/>
      <c r="C228" s="282"/>
      <c r="D228" s="24"/>
      <c r="E228" s="180"/>
      <c r="F228" s="180"/>
      <c r="G228" s="176"/>
      <c r="H228" s="79"/>
      <c r="I228" s="20"/>
      <c r="J228" s="72"/>
      <c r="K228" s="103"/>
    </row>
    <row r="229" spans="1:11" s="41" customFormat="1" ht="22.5" customHeight="1">
      <c r="A229" s="275" t="s">
        <v>4</v>
      </c>
      <c r="B229" s="277" t="s">
        <v>5</v>
      </c>
      <c r="C229" s="277" t="s">
        <v>6</v>
      </c>
      <c r="D229" s="278" t="s">
        <v>7</v>
      </c>
      <c r="E229" s="291" t="s">
        <v>8</v>
      </c>
      <c r="F229" s="291"/>
      <c r="G229" s="291"/>
      <c r="H229" s="63" t="s">
        <v>9</v>
      </c>
      <c r="I229" s="278" t="s">
        <v>10</v>
      </c>
      <c r="J229" s="21" t="s">
        <v>11</v>
      </c>
      <c r="K229" s="103"/>
    </row>
    <row r="230" spans="1:11" s="41" customFormat="1" ht="22.5" customHeight="1">
      <c r="A230" s="276"/>
      <c r="B230" s="277"/>
      <c r="C230" s="277"/>
      <c r="D230" s="278"/>
      <c r="E230" s="170" t="s">
        <v>12</v>
      </c>
      <c r="F230" s="170" t="s">
        <v>13</v>
      </c>
      <c r="G230" s="170" t="s">
        <v>14</v>
      </c>
      <c r="H230" s="65" t="s">
        <v>15</v>
      </c>
      <c r="I230" s="278"/>
      <c r="J230" s="23" t="s">
        <v>16</v>
      </c>
      <c r="K230" s="103"/>
    </row>
    <row r="231" spans="1:11" s="41" customFormat="1" ht="22.5" customHeight="1">
      <c r="A231" s="9">
        <v>1</v>
      </c>
      <c r="B231" s="38" t="s">
        <v>432</v>
      </c>
      <c r="C231" s="38" t="s">
        <v>396</v>
      </c>
      <c r="D231" s="17" t="s">
        <v>433</v>
      </c>
      <c r="E231" s="93">
        <v>200000</v>
      </c>
      <c r="F231" s="166">
        <v>200000</v>
      </c>
      <c r="G231" s="166">
        <v>200000</v>
      </c>
      <c r="H231" s="39" t="s">
        <v>434</v>
      </c>
      <c r="I231" s="40" t="s">
        <v>435</v>
      </c>
      <c r="J231" s="9" t="s">
        <v>21</v>
      </c>
      <c r="K231" s="103"/>
    </row>
    <row r="232" spans="1:11" s="41" customFormat="1" ht="22.5" customHeight="1">
      <c r="A232" s="10"/>
      <c r="B232" s="42" t="s">
        <v>436</v>
      </c>
      <c r="C232" s="42" t="s">
        <v>399</v>
      </c>
      <c r="D232" s="27"/>
      <c r="E232" s="163"/>
      <c r="F232" s="167"/>
      <c r="G232" s="167"/>
      <c r="H232" s="44" t="s">
        <v>437</v>
      </c>
      <c r="I232" s="45" t="s">
        <v>438</v>
      </c>
      <c r="J232" s="10" t="s">
        <v>25</v>
      </c>
      <c r="K232" s="103"/>
    </row>
    <row r="233" spans="1:11" s="41" customFormat="1" ht="22.5" customHeight="1">
      <c r="A233" s="11"/>
      <c r="B233" s="46" t="s">
        <v>439</v>
      </c>
      <c r="C233" s="46"/>
      <c r="D233" s="28"/>
      <c r="E233" s="146"/>
      <c r="F233" s="181"/>
      <c r="G233" s="181"/>
      <c r="H233" s="48"/>
      <c r="I233" s="95" t="s">
        <v>440</v>
      </c>
      <c r="J233" s="15"/>
      <c r="K233" s="103"/>
    </row>
    <row r="234" spans="1:11" s="41" customFormat="1" ht="22.5" customHeight="1">
      <c r="A234" s="9">
        <v>2</v>
      </c>
      <c r="B234" s="50" t="s">
        <v>441</v>
      </c>
      <c r="C234" s="50" t="s">
        <v>442</v>
      </c>
      <c r="D234" s="9" t="s">
        <v>45</v>
      </c>
      <c r="E234" s="93">
        <v>20000</v>
      </c>
      <c r="F234" s="93">
        <v>20000</v>
      </c>
      <c r="G234" s="93">
        <v>20000</v>
      </c>
      <c r="H234" s="52" t="s">
        <v>443</v>
      </c>
      <c r="I234" s="26" t="s">
        <v>444</v>
      </c>
      <c r="J234" s="9" t="s">
        <v>21</v>
      </c>
      <c r="K234" s="103"/>
    </row>
    <row r="235" spans="1:11" s="41" customFormat="1" ht="22.5" customHeight="1">
      <c r="A235" s="10"/>
      <c r="B235" s="55" t="s">
        <v>445</v>
      </c>
      <c r="C235" s="55" t="s">
        <v>446</v>
      </c>
      <c r="D235" s="10"/>
      <c r="E235" s="163"/>
      <c r="F235" s="163"/>
      <c r="G235" s="163"/>
      <c r="H235" s="57" t="s">
        <v>447</v>
      </c>
      <c r="I235" s="25" t="s">
        <v>349</v>
      </c>
      <c r="J235" s="10" t="s">
        <v>25</v>
      </c>
      <c r="K235" s="103"/>
    </row>
    <row r="236" spans="1:11" s="41" customFormat="1" ht="22.5" customHeight="1">
      <c r="A236" s="11"/>
      <c r="B236" s="47" t="s">
        <v>448</v>
      </c>
      <c r="C236" s="47"/>
      <c r="D236" s="11"/>
      <c r="E236" s="146"/>
      <c r="F236" s="146"/>
      <c r="G236" s="146"/>
      <c r="H236" s="61" t="s">
        <v>349</v>
      </c>
      <c r="I236" s="66"/>
      <c r="J236" s="11"/>
      <c r="K236" s="103"/>
    </row>
    <row r="237" spans="1:11" s="41" customFormat="1" ht="22.5" customHeight="1">
      <c r="A237" s="275" t="s">
        <v>4</v>
      </c>
      <c r="B237" s="277" t="s">
        <v>5</v>
      </c>
      <c r="C237" s="277" t="s">
        <v>6</v>
      </c>
      <c r="D237" s="278" t="s">
        <v>7</v>
      </c>
      <c r="E237" s="291" t="s">
        <v>8</v>
      </c>
      <c r="F237" s="291"/>
      <c r="G237" s="291"/>
      <c r="H237" s="63" t="s">
        <v>9</v>
      </c>
      <c r="I237" s="278" t="s">
        <v>10</v>
      </c>
      <c r="J237" s="211" t="s">
        <v>11</v>
      </c>
      <c r="K237" s="103"/>
    </row>
    <row r="238" spans="1:11" s="41" customFormat="1" ht="22.5" customHeight="1">
      <c r="A238" s="276"/>
      <c r="B238" s="277"/>
      <c r="C238" s="277"/>
      <c r="D238" s="278"/>
      <c r="E238" s="213" t="s">
        <v>12</v>
      </c>
      <c r="F238" s="213" t="s">
        <v>13</v>
      </c>
      <c r="G238" s="213" t="s">
        <v>14</v>
      </c>
      <c r="H238" s="65" t="s">
        <v>15</v>
      </c>
      <c r="I238" s="278"/>
      <c r="J238" s="212" t="s">
        <v>16</v>
      </c>
      <c r="K238" s="103"/>
    </row>
    <row r="239" spans="1:11" s="41" customFormat="1" ht="22.5" customHeight="1">
      <c r="A239" s="9">
        <v>3</v>
      </c>
      <c r="B239" s="50" t="s">
        <v>449</v>
      </c>
      <c r="C239" s="50" t="s">
        <v>450</v>
      </c>
      <c r="D239" s="9" t="s">
        <v>45</v>
      </c>
      <c r="E239" s="93">
        <v>100000</v>
      </c>
      <c r="F239" s="93">
        <v>100000</v>
      </c>
      <c r="G239" s="93">
        <v>100000</v>
      </c>
      <c r="H239" s="52" t="s">
        <v>451</v>
      </c>
      <c r="I239" s="26" t="s">
        <v>452</v>
      </c>
      <c r="J239" s="9" t="s">
        <v>21</v>
      </c>
      <c r="K239" s="103"/>
    </row>
    <row r="240" spans="1:11" s="41" customFormat="1" ht="21" customHeight="1">
      <c r="A240" s="11"/>
      <c r="B240" s="47" t="s">
        <v>453</v>
      </c>
      <c r="C240" s="47" t="s">
        <v>454</v>
      </c>
      <c r="D240" s="11"/>
      <c r="E240" s="146"/>
      <c r="F240" s="146"/>
      <c r="G240" s="146"/>
      <c r="H240" s="61" t="s">
        <v>455</v>
      </c>
      <c r="I240" s="66" t="s">
        <v>456</v>
      </c>
      <c r="J240" s="11" t="s">
        <v>25</v>
      </c>
      <c r="K240" s="103"/>
    </row>
    <row r="241" spans="1:11" s="41" customFormat="1" ht="17.25" customHeight="1">
      <c r="A241" s="301" t="s">
        <v>457</v>
      </c>
      <c r="B241" s="301"/>
      <c r="C241" s="301"/>
      <c r="D241" s="24"/>
      <c r="E241" s="180"/>
      <c r="F241" s="180"/>
      <c r="G241" s="169"/>
      <c r="H241" s="91"/>
      <c r="I241" s="18"/>
      <c r="J241" s="27"/>
      <c r="K241" s="103"/>
    </row>
    <row r="242" spans="1:11" s="41" customFormat="1" ht="17.25" customHeight="1">
      <c r="A242" s="12"/>
      <c r="B242" s="6" t="s">
        <v>458</v>
      </c>
      <c r="C242" s="67"/>
      <c r="D242" s="24"/>
      <c r="E242" s="180"/>
      <c r="F242" s="180"/>
      <c r="G242" s="169"/>
      <c r="H242" s="91"/>
      <c r="I242" s="18"/>
      <c r="J242" s="27"/>
      <c r="K242" s="103"/>
    </row>
    <row r="243" spans="1:10" ht="17.25" customHeight="1">
      <c r="A243" s="275" t="s">
        <v>4</v>
      </c>
      <c r="B243" s="277" t="s">
        <v>5</v>
      </c>
      <c r="C243" s="277" t="s">
        <v>6</v>
      </c>
      <c r="D243" s="278" t="s">
        <v>7</v>
      </c>
      <c r="E243" s="279" t="s">
        <v>8</v>
      </c>
      <c r="F243" s="280"/>
      <c r="G243" s="281"/>
      <c r="H243" s="63" t="s">
        <v>9</v>
      </c>
      <c r="I243" s="278" t="s">
        <v>10</v>
      </c>
      <c r="J243" s="21" t="s">
        <v>11</v>
      </c>
    </row>
    <row r="244" spans="1:10" s="41" customFormat="1" ht="17.25" customHeight="1">
      <c r="A244" s="276"/>
      <c r="B244" s="277"/>
      <c r="C244" s="277"/>
      <c r="D244" s="278"/>
      <c r="E244" s="170" t="s">
        <v>12</v>
      </c>
      <c r="F244" s="170" t="s">
        <v>13</v>
      </c>
      <c r="G244" s="170" t="s">
        <v>14</v>
      </c>
      <c r="H244" s="65" t="s">
        <v>15</v>
      </c>
      <c r="I244" s="278"/>
      <c r="J244" s="23" t="s">
        <v>16</v>
      </c>
    </row>
    <row r="245" spans="1:10" s="41" customFormat="1" ht="17.25" customHeight="1">
      <c r="A245" s="9">
        <v>1</v>
      </c>
      <c r="B245" s="38" t="s">
        <v>460</v>
      </c>
      <c r="C245" s="38" t="s">
        <v>461</v>
      </c>
      <c r="D245" s="7" t="s">
        <v>19</v>
      </c>
      <c r="E245" s="166">
        <v>300000</v>
      </c>
      <c r="F245" s="166">
        <v>200000</v>
      </c>
      <c r="G245" s="166">
        <v>200000</v>
      </c>
      <c r="H245" s="39" t="s">
        <v>462</v>
      </c>
      <c r="I245" s="40" t="s">
        <v>463</v>
      </c>
      <c r="J245" s="7" t="s">
        <v>21</v>
      </c>
    </row>
    <row r="246" spans="1:10" s="41" customFormat="1" ht="17.25" customHeight="1">
      <c r="A246" s="10"/>
      <c r="B246" s="42" t="s">
        <v>464</v>
      </c>
      <c r="C246" s="43" t="s">
        <v>2477</v>
      </c>
      <c r="D246" s="8"/>
      <c r="E246" s="167"/>
      <c r="F246" s="167"/>
      <c r="G246" s="167"/>
      <c r="H246" s="44" t="s">
        <v>466</v>
      </c>
      <c r="I246" s="45" t="s">
        <v>467</v>
      </c>
      <c r="J246" s="8" t="s">
        <v>25</v>
      </c>
    </row>
    <row r="247" spans="1:10" s="41" customFormat="1" ht="17.25" customHeight="1">
      <c r="A247" s="11"/>
      <c r="B247" s="46" t="s">
        <v>468</v>
      </c>
      <c r="C247" s="46"/>
      <c r="D247" s="15"/>
      <c r="E247" s="181"/>
      <c r="F247" s="181"/>
      <c r="G247" s="181"/>
      <c r="H247" s="48" t="s">
        <v>470</v>
      </c>
      <c r="I247" s="95" t="s">
        <v>471</v>
      </c>
      <c r="J247" s="15"/>
    </row>
    <row r="248" spans="1:10" s="41" customFormat="1" ht="17.25" customHeight="1">
      <c r="A248" s="10">
        <v>2</v>
      </c>
      <c r="B248" s="55" t="s">
        <v>2478</v>
      </c>
      <c r="C248" s="42" t="s">
        <v>2526</v>
      </c>
      <c r="D248" s="206" t="s">
        <v>473</v>
      </c>
      <c r="E248" s="163">
        <v>200000</v>
      </c>
      <c r="F248" s="163" t="s">
        <v>137</v>
      </c>
      <c r="G248" s="167" t="s">
        <v>137</v>
      </c>
      <c r="H248" s="44" t="s">
        <v>462</v>
      </c>
      <c r="I248" s="45" t="s">
        <v>463</v>
      </c>
      <c r="J248" s="205" t="s">
        <v>21</v>
      </c>
    </row>
    <row r="249" spans="1:10" s="41" customFormat="1" ht="17.25" customHeight="1">
      <c r="A249" s="10"/>
      <c r="B249" s="55" t="s">
        <v>2479</v>
      </c>
      <c r="C249" s="42" t="s">
        <v>2525</v>
      </c>
      <c r="D249" s="27"/>
      <c r="E249" s="163"/>
      <c r="F249" s="167"/>
      <c r="G249" s="167"/>
      <c r="H249" s="44" t="s">
        <v>466</v>
      </c>
      <c r="I249" s="45" t="s">
        <v>467</v>
      </c>
      <c r="J249" s="10" t="s">
        <v>25</v>
      </c>
    </row>
    <row r="250" spans="1:10" s="41" customFormat="1" ht="17.25" customHeight="1">
      <c r="A250" s="10"/>
      <c r="B250" s="55" t="s">
        <v>472</v>
      </c>
      <c r="C250" s="43"/>
      <c r="D250" s="27"/>
      <c r="E250" s="163"/>
      <c r="F250" s="167"/>
      <c r="G250" s="167"/>
      <c r="H250" s="44" t="s">
        <v>470</v>
      </c>
      <c r="I250" s="45" t="s">
        <v>471</v>
      </c>
      <c r="J250" s="32"/>
    </row>
    <row r="251" spans="1:10" s="41" customFormat="1" ht="17.25" customHeight="1">
      <c r="A251" s="11"/>
      <c r="B251" s="47" t="s">
        <v>474</v>
      </c>
      <c r="C251" s="46"/>
      <c r="D251" s="28"/>
      <c r="E251" s="146"/>
      <c r="F251" s="181"/>
      <c r="G251" s="181"/>
      <c r="H251" s="107"/>
      <c r="I251" s="66"/>
      <c r="J251" s="11"/>
    </row>
    <row r="252" spans="1:10" s="41" customFormat="1" ht="17.25" customHeight="1">
      <c r="A252" s="9">
        <v>3</v>
      </c>
      <c r="B252" s="50" t="s">
        <v>475</v>
      </c>
      <c r="C252" s="50" t="s">
        <v>461</v>
      </c>
      <c r="D252" s="8" t="s">
        <v>477</v>
      </c>
      <c r="E252" s="167">
        <v>150000</v>
      </c>
      <c r="F252" s="167" t="s">
        <v>137</v>
      </c>
      <c r="G252" s="167" t="s">
        <v>137</v>
      </c>
      <c r="H252" s="39" t="s">
        <v>462</v>
      </c>
      <c r="I252" s="40" t="s">
        <v>463</v>
      </c>
      <c r="J252" s="9" t="s">
        <v>21</v>
      </c>
    </row>
    <row r="253" spans="1:10" s="41" customFormat="1" ht="18" customHeight="1">
      <c r="A253" s="10"/>
      <c r="B253" s="55" t="s">
        <v>476</v>
      </c>
      <c r="C253" s="92" t="s">
        <v>2477</v>
      </c>
      <c r="D253" s="8"/>
      <c r="E253" s="167"/>
      <c r="F253" s="167"/>
      <c r="G253" s="167"/>
      <c r="H253" s="44" t="s">
        <v>466</v>
      </c>
      <c r="I253" s="45" t="s">
        <v>467</v>
      </c>
      <c r="J253" s="10" t="s">
        <v>25</v>
      </c>
    </row>
    <row r="254" spans="1:10" s="41" customFormat="1" ht="18" customHeight="1">
      <c r="A254" s="11"/>
      <c r="B254" s="47" t="s">
        <v>478</v>
      </c>
      <c r="C254" s="47"/>
      <c r="D254" s="15"/>
      <c r="E254" s="181"/>
      <c r="F254" s="181"/>
      <c r="G254" s="181"/>
      <c r="H254" s="48" t="s">
        <v>470</v>
      </c>
      <c r="I254" s="95" t="s">
        <v>471</v>
      </c>
      <c r="J254" s="108"/>
    </row>
    <row r="255" spans="1:10" s="41" customFormat="1" ht="18" customHeight="1">
      <c r="A255" s="9">
        <v>4</v>
      </c>
      <c r="B255" s="38" t="s">
        <v>479</v>
      </c>
      <c r="C255" s="50" t="s">
        <v>461</v>
      </c>
      <c r="D255" s="7"/>
      <c r="E255" s="166"/>
      <c r="F255" s="166"/>
      <c r="G255" s="166"/>
      <c r="H255" s="39" t="s">
        <v>462</v>
      </c>
      <c r="I255" s="40" t="s">
        <v>463</v>
      </c>
      <c r="J255" s="9" t="s">
        <v>21</v>
      </c>
    </row>
    <row r="256" spans="1:10" s="41" customFormat="1" ht="18" customHeight="1">
      <c r="A256" s="10"/>
      <c r="B256" s="42" t="s">
        <v>480</v>
      </c>
      <c r="C256" s="92" t="s">
        <v>2477</v>
      </c>
      <c r="D256" s="8" t="s">
        <v>481</v>
      </c>
      <c r="E256" s="199">
        <v>300000</v>
      </c>
      <c r="F256" s="167" t="s">
        <v>137</v>
      </c>
      <c r="G256" s="167" t="s">
        <v>137</v>
      </c>
      <c r="H256" s="44" t="s">
        <v>466</v>
      </c>
      <c r="I256" s="45" t="s">
        <v>467</v>
      </c>
      <c r="J256" s="10" t="s">
        <v>25</v>
      </c>
    </row>
    <row r="257" spans="1:10" s="41" customFormat="1" ht="18" customHeight="1">
      <c r="A257" s="11"/>
      <c r="B257" s="46"/>
      <c r="C257" s="47"/>
      <c r="D257" s="15"/>
      <c r="E257" s="200"/>
      <c r="F257" s="181"/>
      <c r="G257" s="181"/>
      <c r="H257" s="48" t="s">
        <v>470</v>
      </c>
      <c r="I257" s="95" t="s">
        <v>471</v>
      </c>
      <c r="J257" s="108"/>
    </row>
    <row r="258" spans="1:10" s="41" customFormat="1" ht="18" customHeight="1">
      <c r="A258" s="10">
        <v>5</v>
      </c>
      <c r="B258" s="42" t="s">
        <v>482</v>
      </c>
      <c r="C258" s="50" t="s">
        <v>461</v>
      </c>
      <c r="D258" s="7"/>
      <c r="E258" s="201"/>
      <c r="F258" s="166"/>
      <c r="G258" s="166"/>
      <c r="H258" s="39" t="s">
        <v>462</v>
      </c>
      <c r="I258" s="40" t="s">
        <v>463</v>
      </c>
      <c r="J258" s="9" t="s">
        <v>21</v>
      </c>
    </row>
    <row r="259" spans="1:10" s="41" customFormat="1" ht="18" customHeight="1">
      <c r="A259" s="10"/>
      <c r="B259" s="42" t="s">
        <v>483</v>
      </c>
      <c r="C259" s="92" t="s">
        <v>2477</v>
      </c>
      <c r="D259" s="8" t="s">
        <v>247</v>
      </c>
      <c r="E259" s="199">
        <v>100000</v>
      </c>
      <c r="F259" s="167" t="s">
        <v>137</v>
      </c>
      <c r="G259" s="167" t="s">
        <v>137</v>
      </c>
      <c r="H259" s="44" t="s">
        <v>466</v>
      </c>
      <c r="I259" s="45" t="s">
        <v>467</v>
      </c>
      <c r="J259" s="10" t="s">
        <v>25</v>
      </c>
    </row>
    <row r="260" spans="1:10" s="41" customFormat="1" ht="18" customHeight="1">
      <c r="A260" s="11"/>
      <c r="B260" s="42" t="s">
        <v>484</v>
      </c>
      <c r="C260" s="47"/>
      <c r="D260" s="15"/>
      <c r="E260" s="200"/>
      <c r="F260" s="181"/>
      <c r="G260" s="181"/>
      <c r="H260" s="48" t="s">
        <v>470</v>
      </c>
      <c r="I260" s="95" t="s">
        <v>471</v>
      </c>
      <c r="J260" s="32"/>
    </row>
    <row r="261" spans="1:10" s="41" customFormat="1" ht="16.5" customHeight="1">
      <c r="A261" s="9">
        <v>6</v>
      </c>
      <c r="B261" s="50" t="s">
        <v>2480</v>
      </c>
      <c r="C261" s="38" t="s">
        <v>461</v>
      </c>
      <c r="D261" s="8"/>
      <c r="E261" s="199"/>
      <c r="F261" s="166"/>
      <c r="G261" s="166"/>
      <c r="H261" s="39" t="s">
        <v>462</v>
      </c>
      <c r="I261" s="40" t="s">
        <v>463</v>
      </c>
      <c r="J261" s="9" t="s">
        <v>21</v>
      </c>
    </row>
    <row r="262" spans="1:10" s="41" customFormat="1" ht="16.5" customHeight="1">
      <c r="A262" s="205"/>
      <c r="B262" s="42" t="s">
        <v>2481</v>
      </c>
      <c r="C262" s="43" t="s">
        <v>2477</v>
      </c>
      <c r="D262" s="8" t="s">
        <v>485</v>
      </c>
      <c r="E262" s="199">
        <v>150000</v>
      </c>
      <c r="F262" s="167" t="s">
        <v>137</v>
      </c>
      <c r="G262" s="167" t="s">
        <v>137</v>
      </c>
      <c r="H262" s="44" t="s">
        <v>466</v>
      </c>
      <c r="I262" s="45" t="s">
        <v>467</v>
      </c>
      <c r="J262" s="205" t="s">
        <v>25</v>
      </c>
    </row>
    <row r="263" spans="1:10" s="41" customFormat="1" ht="16.5" customHeight="1">
      <c r="A263" s="11"/>
      <c r="B263" s="46" t="s">
        <v>486</v>
      </c>
      <c r="C263" s="46"/>
      <c r="D263" s="15"/>
      <c r="E263" s="200"/>
      <c r="F263" s="181"/>
      <c r="G263" s="181"/>
      <c r="H263" s="48" t="s">
        <v>470</v>
      </c>
      <c r="I263" s="95" t="s">
        <v>471</v>
      </c>
      <c r="J263" s="108"/>
    </row>
    <row r="264" spans="1:10" ht="17.25" customHeight="1">
      <c r="A264" s="275" t="s">
        <v>4</v>
      </c>
      <c r="B264" s="277" t="s">
        <v>5</v>
      </c>
      <c r="C264" s="277" t="s">
        <v>6</v>
      </c>
      <c r="D264" s="278" t="s">
        <v>7</v>
      </c>
      <c r="E264" s="279" t="s">
        <v>8</v>
      </c>
      <c r="F264" s="280"/>
      <c r="G264" s="281"/>
      <c r="H264" s="63" t="s">
        <v>9</v>
      </c>
      <c r="I264" s="278" t="s">
        <v>10</v>
      </c>
      <c r="J264" s="211" t="s">
        <v>11</v>
      </c>
    </row>
    <row r="265" spans="1:10" s="41" customFormat="1" ht="17.25" customHeight="1">
      <c r="A265" s="276"/>
      <c r="B265" s="277"/>
      <c r="C265" s="277"/>
      <c r="D265" s="278"/>
      <c r="E265" s="213" t="s">
        <v>12</v>
      </c>
      <c r="F265" s="213" t="s">
        <v>13</v>
      </c>
      <c r="G265" s="213" t="s">
        <v>14</v>
      </c>
      <c r="H265" s="65" t="s">
        <v>15</v>
      </c>
      <c r="I265" s="278"/>
      <c r="J265" s="212" t="s">
        <v>16</v>
      </c>
    </row>
    <row r="266" spans="1:10" s="41" customFormat="1" ht="18.75" customHeight="1">
      <c r="A266" s="10">
        <v>7</v>
      </c>
      <c r="B266" s="42" t="s">
        <v>487</v>
      </c>
      <c r="C266" s="38" t="s">
        <v>461</v>
      </c>
      <c r="D266" s="7"/>
      <c r="E266" s="201"/>
      <c r="F266" s="166"/>
      <c r="G266" s="166"/>
      <c r="H266" s="39" t="s">
        <v>462</v>
      </c>
      <c r="I266" s="40" t="s">
        <v>463</v>
      </c>
      <c r="J266" s="9" t="s">
        <v>21</v>
      </c>
    </row>
    <row r="267" spans="1:10" s="41" customFormat="1" ht="18.75" customHeight="1">
      <c r="A267" s="10"/>
      <c r="B267" s="42" t="s">
        <v>488</v>
      </c>
      <c r="C267" s="43" t="s">
        <v>2477</v>
      </c>
      <c r="D267" s="8" t="s">
        <v>81</v>
      </c>
      <c r="E267" s="199">
        <v>150000</v>
      </c>
      <c r="F267" s="167"/>
      <c r="G267" s="167"/>
      <c r="H267" s="44" t="s">
        <v>466</v>
      </c>
      <c r="I267" s="45" t="s">
        <v>467</v>
      </c>
      <c r="J267" s="10" t="s">
        <v>25</v>
      </c>
    </row>
    <row r="268" spans="1:10" s="41" customFormat="1" ht="18.75" customHeight="1">
      <c r="A268" s="10"/>
      <c r="B268" s="42" t="s">
        <v>489</v>
      </c>
      <c r="C268" s="46"/>
      <c r="D268" s="15"/>
      <c r="E268" s="200"/>
      <c r="F268" s="181"/>
      <c r="G268" s="181"/>
      <c r="H268" s="44" t="s">
        <v>470</v>
      </c>
      <c r="I268" s="45" t="s">
        <v>471</v>
      </c>
      <c r="J268" s="32"/>
    </row>
    <row r="269" spans="1:10" s="41" customFormat="1" ht="18.75" customHeight="1">
      <c r="A269" s="9">
        <v>8</v>
      </c>
      <c r="B269" s="38" t="s">
        <v>490</v>
      </c>
      <c r="C269" s="38" t="s">
        <v>461</v>
      </c>
      <c r="D269" s="7"/>
      <c r="E269" s="201"/>
      <c r="F269" s="166"/>
      <c r="G269" s="166"/>
      <c r="H269" s="39" t="s">
        <v>462</v>
      </c>
      <c r="I269" s="40" t="s">
        <v>463</v>
      </c>
      <c r="J269" s="9" t="s">
        <v>21</v>
      </c>
    </row>
    <row r="270" spans="1:10" s="41" customFormat="1" ht="18.75" customHeight="1">
      <c r="A270" s="10"/>
      <c r="B270" s="42" t="s">
        <v>491</v>
      </c>
      <c r="C270" s="43" t="s">
        <v>2477</v>
      </c>
      <c r="D270" s="8" t="s">
        <v>81</v>
      </c>
      <c r="E270" s="199">
        <v>150000</v>
      </c>
      <c r="F270" s="167"/>
      <c r="G270" s="167"/>
      <c r="H270" s="44" t="s">
        <v>466</v>
      </c>
      <c r="I270" s="45" t="s">
        <v>467</v>
      </c>
      <c r="J270" s="10" t="s">
        <v>25</v>
      </c>
    </row>
    <row r="271" spans="1:10" s="41" customFormat="1" ht="18.75" customHeight="1">
      <c r="A271" s="11"/>
      <c r="B271" s="46"/>
      <c r="C271" s="46"/>
      <c r="D271" s="15"/>
      <c r="E271" s="200"/>
      <c r="F271" s="181"/>
      <c r="G271" s="181"/>
      <c r="H271" s="48" t="s">
        <v>470</v>
      </c>
      <c r="I271" s="95" t="s">
        <v>471</v>
      </c>
      <c r="J271" s="108"/>
    </row>
    <row r="272" spans="1:10" s="41" customFormat="1" ht="18.75" customHeight="1">
      <c r="A272" s="9">
        <v>9</v>
      </c>
      <c r="B272" s="50" t="s">
        <v>492</v>
      </c>
      <c r="C272" s="38" t="s">
        <v>461</v>
      </c>
      <c r="D272" s="7"/>
      <c r="E272" s="166"/>
      <c r="F272" s="166"/>
      <c r="G272" s="166"/>
      <c r="H272" s="52" t="s">
        <v>462</v>
      </c>
      <c r="I272" s="26" t="s">
        <v>463</v>
      </c>
      <c r="J272" s="9" t="s">
        <v>21</v>
      </c>
    </row>
    <row r="273" spans="1:10" s="41" customFormat="1" ht="18.75" customHeight="1">
      <c r="A273" s="10"/>
      <c r="B273" s="55" t="s">
        <v>493</v>
      </c>
      <c r="C273" s="43" t="s">
        <v>2477</v>
      </c>
      <c r="D273" s="8" t="s">
        <v>262</v>
      </c>
      <c r="E273" s="167" t="s">
        <v>137</v>
      </c>
      <c r="F273" s="167">
        <v>150000</v>
      </c>
      <c r="G273" s="167" t="s">
        <v>137</v>
      </c>
      <c r="H273" s="57" t="s">
        <v>466</v>
      </c>
      <c r="I273" s="25" t="s">
        <v>467</v>
      </c>
      <c r="J273" s="10" t="s">
        <v>25</v>
      </c>
    </row>
    <row r="274" spans="1:10" s="41" customFormat="1" ht="18.75" customHeight="1">
      <c r="A274" s="10"/>
      <c r="B274" s="47" t="s">
        <v>494</v>
      </c>
      <c r="C274" s="46"/>
      <c r="D274" s="15"/>
      <c r="E274" s="181"/>
      <c r="F274" s="181"/>
      <c r="G274" s="181"/>
      <c r="H274" s="57" t="s">
        <v>470</v>
      </c>
      <c r="I274" s="25" t="s">
        <v>471</v>
      </c>
      <c r="J274" s="32"/>
    </row>
    <row r="275" spans="1:10" s="41" customFormat="1" ht="18.75" customHeight="1">
      <c r="A275" s="9">
        <v>10</v>
      </c>
      <c r="B275" s="42" t="s">
        <v>495</v>
      </c>
      <c r="C275" s="42" t="s">
        <v>461</v>
      </c>
      <c r="D275" s="8"/>
      <c r="E275" s="167"/>
      <c r="F275" s="167"/>
      <c r="G275" s="93"/>
      <c r="H275" s="39" t="s">
        <v>462</v>
      </c>
      <c r="I275" s="40" t="s">
        <v>463</v>
      </c>
      <c r="J275" s="9" t="s">
        <v>21</v>
      </c>
    </row>
    <row r="276" spans="1:10" s="41" customFormat="1" ht="18.75" customHeight="1">
      <c r="A276" s="10"/>
      <c r="B276" s="42" t="s">
        <v>496</v>
      </c>
      <c r="C276" s="43" t="s">
        <v>2477</v>
      </c>
      <c r="D276" s="8" t="s">
        <v>262</v>
      </c>
      <c r="E276" s="167">
        <v>150000</v>
      </c>
      <c r="F276" s="167" t="s">
        <v>137</v>
      </c>
      <c r="G276" s="163" t="s">
        <v>137</v>
      </c>
      <c r="H276" s="44" t="s">
        <v>466</v>
      </c>
      <c r="I276" s="45" t="s">
        <v>467</v>
      </c>
      <c r="J276" s="10" t="s">
        <v>25</v>
      </c>
    </row>
    <row r="277" spans="1:10" s="41" customFormat="1" ht="18.75" customHeight="1">
      <c r="A277" s="10"/>
      <c r="B277" s="56"/>
      <c r="C277" s="55"/>
      <c r="D277" s="8"/>
      <c r="E277" s="205"/>
      <c r="F277" s="167"/>
      <c r="G277" s="163"/>
      <c r="H277" s="44" t="s">
        <v>470</v>
      </c>
      <c r="I277" s="45" t="s">
        <v>471</v>
      </c>
      <c r="J277" s="32"/>
    </row>
    <row r="278" spans="1:10" s="41" customFormat="1" ht="17.25" customHeight="1">
      <c r="A278" s="9">
        <v>11</v>
      </c>
      <c r="B278" s="38" t="s">
        <v>497</v>
      </c>
      <c r="C278" s="38" t="s">
        <v>498</v>
      </c>
      <c r="D278" s="9" t="s">
        <v>290</v>
      </c>
      <c r="E278" s="166">
        <v>100000</v>
      </c>
      <c r="F278" s="166" t="s">
        <v>137</v>
      </c>
      <c r="G278" s="166" t="s">
        <v>137</v>
      </c>
      <c r="H278" s="52" t="s">
        <v>2482</v>
      </c>
      <c r="I278" s="26" t="s">
        <v>499</v>
      </c>
      <c r="J278" s="9" t="s">
        <v>21</v>
      </c>
    </row>
    <row r="279" spans="1:10" s="41" customFormat="1" ht="17.25" customHeight="1">
      <c r="A279" s="10"/>
      <c r="B279" s="42"/>
      <c r="C279" s="43" t="s">
        <v>500</v>
      </c>
      <c r="D279" s="10"/>
      <c r="E279" s="146"/>
      <c r="F279" s="181"/>
      <c r="G279" s="167"/>
      <c r="H279" s="57" t="s">
        <v>501</v>
      </c>
      <c r="I279" s="25" t="s">
        <v>502</v>
      </c>
      <c r="J279" s="10" t="s">
        <v>25</v>
      </c>
    </row>
    <row r="280" spans="1:10" s="41" customFormat="1" ht="17.25" customHeight="1">
      <c r="A280" s="9">
        <v>12</v>
      </c>
      <c r="B280" s="50" t="s">
        <v>503</v>
      </c>
      <c r="C280" s="38" t="s">
        <v>461</v>
      </c>
      <c r="D280" s="9" t="s">
        <v>290</v>
      </c>
      <c r="E280" s="167" t="s">
        <v>137</v>
      </c>
      <c r="F280" s="167">
        <v>100000</v>
      </c>
      <c r="G280" s="93" t="s">
        <v>137</v>
      </c>
      <c r="H280" s="52" t="s">
        <v>462</v>
      </c>
      <c r="I280" s="26" t="s">
        <v>463</v>
      </c>
      <c r="J280" s="9" t="s">
        <v>21</v>
      </c>
    </row>
    <row r="281" spans="1:10" s="41" customFormat="1" ht="17.25" customHeight="1">
      <c r="A281" s="10"/>
      <c r="B281" s="55" t="s">
        <v>504</v>
      </c>
      <c r="C281" s="43" t="s">
        <v>465</v>
      </c>
      <c r="D281" s="10"/>
      <c r="E281" s="167"/>
      <c r="F281" s="167"/>
      <c r="G281" s="167"/>
      <c r="H281" s="57" t="s">
        <v>466</v>
      </c>
      <c r="I281" s="25" t="s">
        <v>467</v>
      </c>
      <c r="J281" s="10" t="s">
        <v>25</v>
      </c>
    </row>
    <row r="282" spans="1:10" s="41" customFormat="1" ht="17.25" customHeight="1">
      <c r="A282" s="11"/>
      <c r="B282" s="47" t="s">
        <v>505</v>
      </c>
      <c r="C282" s="46" t="s">
        <v>469</v>
      </c>
      <c r="D282" s="11"/>
      <c r="E282" s="181"/>
      <c r="F282" s="181"/>
      <c r="G282" s="181"/>
      <c r="H282" s="61" t="s">
        <v>470</v>
      </c>
      <c r="I282" s="66" t="s">
        <v>471</v>
      </c>
      <c r="J282" s="108"/>
    </row>
    <row r="283" spans="1:10" s="41" customFormat="1" ht="17.25" customHeight="1">
      <c r="A283" s="9">
        <v>13</v>
      </c>
      <c r="B283" s="50" t="s">
        <v>506</v>
      </c>
      <c r="C283" s="38" t="s">
        <v>461</v>
      </c>
      <c r="D283" s="9"/>
      <c r="E283" s="166"/>
      <c r="F283" s="166"/>
      <c r="G283" s="166"/>
      <c r="H283" s="52" t="s">
        <v>462</v>
      </c>
      <c r="I283" s="26" t="s">
        <v>463</v>
      </c>
      <c r="J283" s="9" t="s">
        <v>21</v>
      </c>
    </row>
    <row r="284" spans="1:10" s="41" customFormat="1" ht="17.25" customHeight="1">
      <c r="A284" s="10"/>
      <c r="B284" s="55" t="s">
        <v>507</v>
      </c>
      <c r="C284" s="43" t="s">
        <v>465</v>
      </c>
      <c r="D284" s="10" t="s">
        <v>292</v>
      </c>
      <c r="E284" s="167" t="s">
        <v>137</v>
      </c>
      <c r="F284" s="167">
        <v>100000</v>
      </c>
      <c r="G284" s="167" t="s">
        <v>137</v>
      </c>
      <c r="H284" s="57" t="s">
        <v>466</v>
      </c>
      <c r="I284" s="25" t="s">
        <v>467</v>
      </c>
      <c r="J284" s="10" t="s">
        <v>25</v>
      </c>
    </row>
    <row r="285" spans="1:10" s="41" customFormat="1" ht="17.25" customHeight="1">
      <c r="A285" s="11"/>
      <c r="B285" s="47" t="s">
        <v>508</v>
      </c>
      <c r="C285" s="46" t="s">
        <v>469</v>
      </c>
      <c r="D285" s="11"/>
      <c r="E285" s="181"/>
      <c r="F285" s="181"/>
      <c r="G285" s="181"/>
      <c r="H285" s="61" t="s">
        <v>470</v>
      </c>
      <c r="I285" s="66" t="s">
        <v>471</v>
      </c>
      <c r="J285" s="108"/>
    </row>
    <row r="286" spans="1:10" s="41" customFormat="1" ht="17.25" customHeight="1">
      <c r="A286" s="9">
        <v>14</v>
      </c>
      <c r="B286" s="50" t="s">
        <v>509</v>
      </c>
      <c r="C286" s="50" t="s">
        <v>510</v>
      </c>
      <c r="D286" s="9" t="s">
        <v>511</v>
      </c>
      <c r="E286" s="93" t="s">
        <v>137</v>
      </c>
      <c r="F286" s="93">
        <v>100000</v>
      </c>
      <c r="G286" s="93" t="s">
        <v>251</v>
      </c>
      <c r="H286" s="52" t="s">
        <v>512</v>
      </c>
      <c r="I286" s="26" t="s">
        <v>2529</v>
      </c>
      <c r="J286" s="9" t="s">
        <v>21</v>
      </c>
    </row>
    <row r="287" spans="1:10" s="41" customFormat="1" ht="17.25" customHeight="1">
      <c r="A287" s="11"/>
      <c r="B287" s="47" t="s">
        <v>513</v>
      </c>
      <c r="C287" s="55" t="s">
        <v>514</v>
      </c>
      <c r="D287" s="10"/>
      <c r="E287" s="163"/>
      <c r="F287" s="163"/>
      <c r="G287" s="163"/>
      <c r="H287" s="57" t="s">
        <v>514</v>
      </c>
      <c r="I287" s="25" t="s">
        <v>2530</v>
      </c>
      <c r="J287" s="10" t="s">
        <v>25</v>
      </c>
    </row>
    <row r="288" spans="1:10" s="41" customFormat="1" ht="17.25" customHeight="1">
      <c r="A288" s="10">
        <v>15</v>
      </c>
      <c r="B288" s="79" t="s">
        <v>515</v>
      </c>
      <c r="C288" s="50" t="s">
        <v>498</v>
      </c>
      <c r="D288" s="9" t="s">
        <v>276</v>
      </c>
      <c r="E288" s="93">
        <v>250000</v>
      </c>
      <c r="F288" s="93" t="s">
        <v>137</v>
      </c>
      <c r="G288" s="93" t="s">
        <v>137</v>
      </c>
      <c r="H288" s="52" t="s">
        <v>2527</v>
      </c>
      <c r="I288" s="26" t="s">
        <v>516</v>
      </c>
      <c r="J288" s="9" t="s">
        <v>21</v>
      </c>
    </row>
    <row r="289" spans="1:10" s="41" customFormat="1" ht="17.25" customHeight="1">
      <c r="A289" s="10"/>
      <c r="B289" s="55"/>
      <c r="C289" s="47" t="s">
        <v>500</v>
      </c>
      <c r="D289" s="11"/>
      <c r="E289" s="146"/>
      <c r="F289" s="146"/>
      <c r="G289" s="146"/>
      <c r="H289" s="61" t="s">
        <v>2528</v>
      </c>
      <c r="I289" s="66" t="s">
        <v>517</v>
      </c>
      <c r="J289" s="11" t="s">
        <v>25</v>
      </c>
    </row>
    <row r="290" spans="1:10" s="41" customFormat="1" ht="17.25" customHeight="1">
      <c r="A290" s="9">
        <v>16</v>
      </c>
      <c r="B290" s="50" t="s">
        <v>518</v>
      </c>
      <c r="C290" s="50" t="s">
        <v>519</v>
      </c>
      <c r="D290" s="9" t="s">
        <v>19</v>
      </c>
      <c r="E290" s="93">
        <v>500000</v>
      </c>
      <c r="F290" s="93">
        <v>500000</v>
      </c>
      <c r="G290" s="93">
        <v>500000</v>
      </c>
      <c r="H290" s="52" t="s">
        <v>520</v>
      </c>
      <c r="I290" s="26" t="s">
        <v>516</v>
      </c>
      <c r="J290" s="21" t="s">
        <v>521</v>
      </c>
    </row>
    <row r="291" spans="1:10" s="41" customFormat="1" ht="19.5" customHeight="1">
      <c r="A291" s="11"/>
      <c r="B291" s="47"/>
      <c r="C291" s="47" t="s">
        <v>522</v>
      </c>
      <c r="D291" s="30"/>
      <c r="E291" s="146"/>
      <c r="F291" s="146"/>
      <c r="G291" s="146"/>
      <c r="H291" s="102" t="s">
        <v>523</v>
      </c>
      <c r="I291" s="66" t="s">
        <v>517</v>
      </c>
      <c r="J291" s="204" t="s">
        <v>25</v>
      </c>
    </row>
    <row r="292" spans="1:10" ht="17.25" customHeight="1">
      <c r="A292" s="275" t="s">
        <v>4</v>
      </c>
      <c r="B292" s="277" t="s">
        <v>5</v>
      </c>
      <c r="C292" s="277" t="s">
        <v>6</v>
      </c>
      <c r="D292" s="278" t="s">
        <v>7</v>
      </c>
      <c r="E292" s="279" t="s">
        <v>8</v>
      </c>
      <c r="F292" s="280"/>
      <c r="G292" s="281"/>
      <c r="H292" s="63" t="s">
        <v>9</v>
      </c>
      <c r="I292" s="278" t="s">
        <v>10</v>
      </c>
      <c r="J292" s="211" t="s">
        <v>11</v>
      </c>
    </row>
    <row r="293" spans="1:10" s="41" customFormat="1" ht="17.25" customHeight="1">
      <c r="A293" s="276"/>
      <c r="B293" s="277"/>
      <c r="C293" s="277"/>
      <c r="D293" s="278"/>
      <c r="E293" s="213" t="s">
        <v>12</v>
      </c>
      <c r="F293" s="213" t="s">
        <v>13</v>
      </c>
      <c r="G293" s="213" t="s">
        <v>14</v>
      </c>
      <c r="H293" s="65" t="s">
        <v>15</v>
      </c>
      <c r="I293" s="278"/>
      <c r="J293" s="212" t="s">
        <v>16</v>
      </c>
    </row>
    <row r="294" spans="1:10" s="41" customFormat="1" ht="19.5" customHeight="1">
      <c r="A294" s="9">
        <v>17</v>
      </c>
      <c r="B294" s="50" t="s">
        <v>524</v>
      </c>
      <c r="C294" s="50" t="s">
        <v>525</v>
      </c>
      <c r="D294" s="9" t="s">
        <v>242</v>
      </c>
      <c r="E294" s="93" t="s">
        <v>137</v>
      </c>
      <c r="F294" s="93">
        <v>100000</v>
      </c>
      <c r="G294" s="93" t="s">
        <v>251</v>
      </c>
      <c r="H294" s="52" t="s">
        <v>526</v>
      </c>
      <c r="I294" s="26" t="s">
        <v>527</v>
      </c>
      <c r="J294" s="9" t="s">
        <v>21</v>
      </c>
    </row>
    <row r="295" spans="1:10" s="41" customFormat="1" ht="19.5" customHeight="1">
      <c r="A295" s="11"/>
      <c r="B295" s="47"/>
      <c r="C295" s="47" t="s">
        <v>528</v>
      </c>
      <c r="D295" s="11"/>
      <c r="E295" s="146"/>
      <c r="F295" s="146"/>
      <c r="G295" s="146"/>
      <c r="H295" s="61" t="s">
        <v>2483</v>
      </c>
      <c r="I295" s="66" t="s">
        <v>287</v>
      </c>
      <c r="J295" s="11" t="s">
        <v>25</v>
      </c>
    </row>
    <row r="296" spans="1:10" s="41" customFormat="1" ht="19.5" customHeight="1">
      <c r="A296" s="156">
        <v>18</v>
      </c>
      <c r="B296" s="80" t="s">
        <v>529</v>
      </c>
      <c r="C296" s="80" t="s">
        <v>530</v>
      </c>
      <c r="D296" s="21" t="s">
        <v>485</v>
      </c>
      <c r="E296" s="177" t="s">
        <v>251</v>
      </c>
      <c r="F296" s="177">
        <v>150000</v>
      </c>
      <c r="G296" s="177" t="s">
        <v>251</v>
      </c>
      <c r="H296" s="52" t="s">
        <v>526</v>
      </c>
      <c r="I296" s="82" t="s">
        <v>531</v>
      </c>
      <c r="J296" s="21" t="s">
        <v>521</v>
      </c>
    </row>
    <row r="297" spans="1:10" s="41" customFormat="1" ht="19.5" customHeight="1">
      <c r="A297" s="157"/>
      <c r="B297" s="86"/>
      <c r="C297" s="86" t="s">
        <v>532</v>
      </c>
      <c r="D297" s="23"/>
      <c r="E297" s="179"/>
      <c r="F297" s="179"/>
      <c r="G297" s="179"/>
      <c r="H297" s="61" t="s">
        <v>2483</v>
      </c>
      <c r="I297" s="88" t="s">
        <v>533</v>
      </c>
      <c r="J297" s="23" t="s">
        <v>25</v>
      </c>
    </row>
    <row r="298" spans="1:10" s="41" customFormat="1" ht="19.5" customHeight="1">
      <c r="A298" s="156">
        <v>19</v>
      </c>
      <c r="B298" s="80" t="s">
        <v>497</v>
      </c>
      <c r="C298" s="80" t="s">
        <v>534</v>
      </c>
      <c r="D298" s="21" t="s">
        <v>262</v>
      </c>
      <c r="E298" s="177">
        <v>200000</v>
      </c>
      <c r="F298" s="177" t="s">
        <v>137</v>
      </c>
      <c r="G298" s="177" t="s">
        <v>137</v>
      </c>
      <c r="H298" s="52" t="s">
        <v>535</v>
      </c>
      <c r="I298" s="26" t="s">
        <v>536</v>
      </c>
      <c r="J298" s="9" t="s">
        <v>21</v>
      </c>
    </row>
    <row r="299" spans="1:10" s="41" customFormat="1" ht="19.5" customHeight="1">
      <c r="A299" s="158"/>
      <c r="B299" s="83" t="s">
        <v>537</v>
      </c>
      <c r="C299" s="83" t="s">
        <v>538</v>
      </c>
      <c r="D299" s="22"/>
      <c r="E299" s="178"/>
      <c r="F299" s="178"/>
      <c r="G299" s="178"/>
      <c r="H299" s="92" t="s">
        <v>539</v>
      </c>
      <c r="I299" s="25" t="s">
        <v>540</v>
      </c>
      <c r="J299" s="10" t="s">
        <v>25</v>
      </c>
    </row>
    <row r="300" spans="1:10" s="41" customFormat="1" ht="19.5" customHeight="1">
      <c r="A300" s="158"/>
      <c r="B300" s="83" t="s">
        <v>541</v>
      </c>
      <c r="C300" s="83"/>
      <c r="D300" s="22"/>
      <c r="E300" s="178"/>
      <c r="F300" s="178"/>
      <c r="G300" s="178"/>
      <c r="H300" s="84"/>
      <c r="I300" s="85"/>
      <c r="J300" s="22"/>
    </row>
    <row r="301" spans="1:10" s="41" customFormat="1" ht="19.5" customHeight="1">
      <c r="A301" s="158"/>
      <c r="B301" s="83" t="s">
        <v>542</v>
      </c>
      <c r="C301" s="83"/>
      <c r="D301" s="22"/>
      <c r="E301" s="178"/>
      <c r="F301" s="178"/>
      <c r="G301" s="178"/>
      <c r="H301" s="84"/>
      <c r="I301" s="85"/>
      <c r="J301" s="22"/>
    </row>
    <row r="302" spans="1:10" s="41" customFormat="1" ht="19.5" customHeight="1">
      <c r="A302" s="156">
        <v>20</v>
      </c>
      <c r="B302" s="94" t="s">
        <v>543</v>
      </c>
      <c r="C302" s="50" t="s">
        <v>544</v>
      </c>
      <c r="D302" s="9" t="s">
        <v>19</v>
      </c>
      <c r="E302" s="93" t="s">
        <v>137</v>
      </c>
      <c r="F302" s="93">
        <v>500000</v>
      </c>
      <c r="G302" s="93">
        <v>500000</v>
      </c>
      <c r="H302" s="52" t="s">
        <v>545</v>
      </c>
      <c r="I302" s="26" t="s">
        <v>546</v>
      </c>
      <c r="J302" s="9" t="s">
        <v>101</v>
      </c>
    </row>
    <row r="303" spans="1:10" s="41" customFormat="1" ht="19.5" customHeight="1">
      <c r="A303" s="210"/>
      <c r="B303" s="102" t="s">
        <v>547</v>
      </c>
      <c r="C303" s="47" t="s">
        <v>548</v>
      </c>
      <c r="D303" s="10"/>
      <c r="E303" s="163"/>
      <c r="F303" s="163"/>
      <c r="G303" s="163"/>
      <c r="H303" s="57" t="s">
        <v>549</v>
      </c>
      <c r="I303" s="25" t="s">
        <v>550</v>
      </c>
      <c r="J303" s="10" t="s">
        <v>25</v>
      </c>
    </row>
    <row r="304" spans="1:10" s="41" customFormat="1" ht="18.75" customHeight="1">
      <c r="A304" s="158">
        <v>21</v>
      </c>
      <c r="B304" s="92" t="s">
        <v>551</v>
      </c>
      <c r="C304" s="83" t="s">
        <v>552</v>
      </c>
      <c r="D304" s="21" t="s">
        <v>19</v>
      </c>
      <c r="E304" s="177">
        <v>350000</v>
      </c>
      <c r="F304" s="177">
        <v>350000</v>
      </c>
      <c r="G304" s="177">
        <v>350000</v>
      </c>
      <c r="H304" s="81" t="s">
        <v>553</v>
      </c>
      <c r="I304" s="82" t="s">
        <v>554</v>
      </c>
      <c r="J304" s="21" t="s">
        <v>101</v>
      </c>
    </row>
    <row r="305" spans="1:10" s="41" customFormat="1" ht="17.25" customHeight="1">
      <c r="A305" s="158"/>
      <c r="B305" s="92"/>
      <c r="C305" s="58" t="s">
        <v>555</v>
      </c>
      <c r="D305" s="22"/>
      <c r="E305" s="178"/>
      <c r="F305" s="178"/>
      <c r="G305" s="178"/>
      <c r="H305" s="84" t="s">
        <v>556</v>
      </c>
      <c r="I305" s="85" t="s">
        <v>557</v>
      </c>
      <c r="J305" s="10" t="s">
        <v>25</v>
      </c>
    </row>
    <row r="306" spans="1:10" s="41" customFormat="1" ht="17.25" customHeight="1">
      <c r="A306" s="158"/>
      <c r="B306" s="92"/>
      <c r="C306" s="83"/>
      <c r="D306" s="23"/>
      <c r="E306" s="179"/>
      <c r="F306" s="179"/>
      <c r="G306" s="179"/>
      <c r="H306" s="87" t="s">
        <v>558</v>
      </c>
      <c r="I306" s="88"/>
      <c r="J306" s="23"/>
    </row>
    <row r="307" spans="1:10" s="41" customFormat="1" ht="17.25" customHeight="1">
      <c r="A307" s="156">
        <v>22</v>
      </c>
      <c r="B307" s="94" t="s">
        <v>559</v>
      </c>
      <c r="C307" s="80" t="s">
        <v>560</v>
      </c>
      <c r="D307" s="21" t="s">
        <v>296</v>
      </c>
      <c r="E307" s="177">
        <v>200000</v>
      </c>
      <c r="F307" s="177" t="s">
        <v>137</v>
      </c>
      <c r="G307" s="177" t="s">
        <v>137</v>
      </c>
      <c r="H307" s="81" t="s">
        <v>553</v>
      </c>
      <c r="I307" s="82" t="s">
        <v>554</v>
      </c>
      <c r="J307" s="21" t="s">
        <v>101</v>
      </c>
    </row>
    <row r="308" spans="1:10" s="41" customFormat="1" ht="17.25" customHeight="1">
      <c r="A308" s="158"/>
      <c r="B308" s="92" t="s">
        <v>561</v>
      </c>
      <c r="C308" s="83" t="s">
        <v>562</v>
      </c>
      <c r="D308" s="22"/>
      <c r="E308" s="178"/>
      <c r="F308" s="178"/>
      <c r="G308" s="178"/>
      <c r="H308" s="84" t="s">
        <v>556</v>
      </c>
      <c r="I308" s="85" t="s">
        <v>557</v>
      </c>
      <c r="J308" s="10" t="s">
        <v>25</v>
      </c>
    </row>
    <row r="309" spans="1:10" s="41" customFormat="1" ht="17.25" customHeight="1">
      <c r="A309" s="157"/>
      <c r="B309" s="102"/>
      <c r="C309" s="86" t="s">
        <v>563</v>
      </c>
      <c r="D309" s="23"/>
      <c r="E309" s="179"/>
      <c r="F309" s="179"/>
      <c r="G309" s="179"/>
      <c r="H309" s="87" t="s">
        <v>558</v>
      </c>
      <c r="I309" s="88"/>
      <c r="J309" s="23"/>
    </row>
    <row r="310" spans="1:10" s="41" customFormat="1" ht="17.25" customHeight="1">
      <c r="A310" s="9">
        <v>23</v>
      </c>
      <c r="B310" s="80" t="s">
        <v>564</v>
      </c>
      <c r="C310" s="80" t="s">
        <v>560</v>
      </c>
      <c r="D310" s="21" t="s">
        <v>19</v>
      </c>
      <c r="E310" s="177" t="s">
        <v>137</v>
      </c>
      <c r="F310" s="177">
        <v>350000</v>
      </c>
      <c r="G310" s="177">
        <v>350000</v>
      </c>
      <c r="H310" s="81" t="s">
        <v>553</v>
      </c>
      <c r="I310" s="82" t="s">
        <v>554</v>
      </c>
      <c r="J310" s="21" t="s">
        <v>101</v>
      </c>
    </row>
    <row r="311" spans="1:10" s="41" customFormat="1" ht="17.25" customHeight="1">
      <c r="A311" s="10"/>
      <c r="B311" s="83" t="s">
        <v>565</v>
      </c>
      <c r="C311" s="83" t="s">
        <v>562</v>
      </c>
      <c r="D311" s="22"/>
      <c r="E311" s="178"/>
      <c r="F311" s="178"/>
      <c r="G311" s="178"/>
      <c r="H311" s="84" t="s">
        <v>556</v>
      </c>
      <c r="I311" s="85" t="s">
        <v>557</v>
      </c>
      <c r="J311" s="10" t="s">
        <v>25</v>
      </c>
    </row>
    <row r="312" spans="1:10" s="41" customFormat="1" ht="17.25" customHeight="1">
      <c r="A312" s="10"/>
      <c r="B312" s="86"/>
      <c r="C312" s="86" t="s">
        <v>563</v>
      </c>
      <c r="D312" s="23"/>
      <c r="E312" s="179"/>
      <c r="F312" s="179"/>
      <c r="G312" s="179"/>
      <c r="H312" s="87" t="s">
        <v>558</v>
      </c>
      <c r="I312" s="88"/>
      <c r="J312" s="23"/>
    </row>
    <row r="313" spans="1:10" s="41" customFormat="1" ht="17.25" customHeight="1">
      <c r="A313" s="9">
        <v>24</v>
      </c>
      <c r="B313" s="38" t="s">
        <v>566</v>
      </c>
      <c r="C313" s="80" t="s">
        <v>560</v>
      </c>
      <c r="D313" s="9" t="s">
        <v>567</v>
      </c>
      <c r="E313" s="93" t="s">
        <v>137</v>
      </c>
      <c r="F313" s="93">
        <v>150000</v>
      </c>
      <c r="G313" s="93" t="s">
        <v>251</v>
      </c>
      <c r="H313" s="81" t="s">
        <v>553</v>
      </c>
      <c r="I313" s="82" t="s">
        <v>554</v>
      </c>
      <c r="J313" s="9" t="s">
        <v>21</v>
      </c>
    </row>
    <row r="314" spans="1:10" s="41" customFormat="1" ht="17.25" customHeight="1">
      <c r="A314" s="10"/>
      <c r="B314" s="42" t="s">
        <v>568</v>
      </c>
      <c r="C314" s="83" t="s">
        <v>562</v>
      </c>
      <c r="D314" s="10"/>
      <c r="E314" s="163"/>
      <c r="F314" s="163"/>
      <c r="G314" s="163"/>
      <c r="H314" s="84" t="s">
        <v>556</v>
      </c>
      <c r="I314" s="85" t="s">
        <v>557</v>
      </c>
      <c r="J314" s="10" t="s">
        <v>25</v>
      </c>
    </row>
    <row r="315" spans="1:10" s="41" customFormat="1" ht="17.25" customHeight="1">
      <c r="A315" s="11"/>
      <c r="B315" s="46"/>
      <c r="C315" s="86" t="s">
        <v>563</v>
      </c>
      <c r="D315" s="11"/>
      <c r="E315" s="146"/>
      <c r="F315" s="146"/>
      <c r="G315" s="146"/>
      <c r="H315" s="87" t="s">
        <v>558</v>
      </c>
      <c r="I315" s="66"/>
      <c r="J315" s="11"/>
    </row>
    <row r="316" spans="1:10" s="41" customFormat="1" ht="17.25" customHeight="1">
      <c r="A316" s="10">
        <v>25</v>
      </c>
      <c r="B316" s="42" t="s">
        <v>2531</v>
      </c>
      <c r="C316" s="83" t="s">
        <v>569</v>
      </c>
      <c r="D316" s="10" t="s">
        <v>570</v>
      </c>
      <c r="E316" s="163">
        <v>100000</v>
      </c>
      <c r="F316" s="163" t="s">
        <v>137</v>
      </c>
      <c r="G316" s="163" t="s">
        <v>137</v>
      </c>
      <c r="H316" s="81" t="s">
        <v>553</v>
      </c>
      <c r="I316" s="82" t="s">
        <v>554</v>
      </c>
      <c r="J316" s="9" t="s">
        <v>21</v>
      </c>
    </row>
    <row r="317" spans="1:10" s="41" customFormat="1" ht="17.25" customHeight="1">
      <c r="A317" s="10"/>
      <c r="B317" s="42" t="s">
        <v>742</v>
      </c>
      <c r="C317" s="83" t="s">
        <v>571</v>
      </c>
      <c r="D317" s="10"/>
      <c r="E317" s="163"/>
      <c r="F317" s="163"/>
      <c r="G317" s="163"/>
      <c r="H317" s="84" t="s">
        <v>556</v>
      </c>
      <c r="I317" s="85" t="s">
        <v>557</v>
      </c>
      <c r="J317" s="10" t="s">
        <v>25</v>
      </c>
    </row>
    <row r="318" spans="1:11" s="41" customFormat="1" ht="17.25" customHeight="1">
      <c r="A318" s="11"/>
      <c r="B318" s="47" t="s">
        <v>2532</v>
      </c>
      <c r="C318" s="86"/>
      <c r="D318" s="11"/>
      <c r="E318" s="146"/>
      <c r="F318" s="146"/>
      <c r="G318" s="146"/>
      <c r="H318" s="87" t="s">
        <v>558</v>
      </c>
      <c r="I318" s="66"/>
      <c r="J318" s="11"/>
      <c r="K318" s="109"/>
    </row>
    <row r="319" spans="1:10" ht="17.25" customHeight="1">
      <c r="A319" s="275" t="s">
        <v>4</v>
      </c>
      <c r="B319" s="277" t="s">
        <v>5</v>
      </c>
      <c r="C319" s="277" t="s">
        <v>6</v>
      </c>
      <c r="D319" s="278" t="s">
        <v>7</v>
      </c>
      <c r="E319" s="279" t="s">
        <v>8</v>
      </c>
      <c r="F319" s="280"/>
      <c r="G319" s="281"/>
      <c r="H319" s="63" t="s">
        <v>9</v>
      </c>
      <c r="I319" s="278" t="s">
        <v>10</v>
      </c>
      <c r="J319" s="211" t="s">
        <v>11</v>
      </c>
    </row>
    <row r="320" spans="1:10" s="41" customFormat="1" ht="17.25" customHeight="1">
      <c r="A320" s="276"/>
      <c r="B320" s="277"/>
      <c r="C320" s="277"/>
      <c r="D320" s="278"/>
      <c r="E320" s="213" t="s">
        <v>12</v>
      </c>
      <c r="F320" s="213" t="s">
        <v>13</v>
      </c>
      <c r="G320" s="213" t="s">
        <v>14</v>
      </c>
      <c r="H320" s="65" t="s">
        <v>15</v>
      </c>
      <c r="I320" s="278"/>
      <c r="J320" s="212" t="s">
        <v>16</v>
      </c>
    </row>
    <row r="321" spans="1:11" s="41" customFormat="1" ht="19.5" customHeight="1">
      <c r="A321" s="10">
        <v>26</v>
      </c>
      <c r="B321" s="42" t="s">
        <v>578</v>
      </c>
      <c r="C321" s="50" t="s">
        <v>572</v>
      </c>
      <c r="D321" s="9" t="s">
        <v>19</v>
      </c>
      <c r="E321" s="93">
        <v>200000</v>
      </c>
      <c r="F321" s="166">
        <v>500000</v>
      </c>
      <c r="G321" s="93" t="s">
        <v>251</v>
      </c>
      <c r="H321" s="81" t="s">
        <v>573</v>
      </c>
      <c r="I321" s="26" t="s">
        <v>574</v>
      </c>
      <c r="J321" s="9" t="s">
        <v>21</v>
      </c>
      <c r="K321" s="110"/>
    </row>
    <row r="322" spans="1:11" s="41" customFormat="1" ht="19.5" customHeight="1">
      <c r="A322" s="10"/>
      <c r="B322" s="42"/>
      <c r="C322" s="55" t="s">
        <v>575</v>
      </c>
      <c r="D322" s="10"/>
      <c r="E322" s="163"/>
      <c r="F322" s="163"/>
      <c r="G322" s="163"/>
      <c r="H322" s="84" t="s">
        <v>576</v>
      </c>
      <c r="I322" s="25" t="s">
        <v>528</v>
      </c>
      <c r="J322" s="10" t="s">
        <v>25</v>
      </c>
      <c r="K322" s="111"/>
    </row>
    <row r="323" spans="1:10" s="41" customFormat="1" ht="19.5" customHeight="1">
      <c r="A323" s="10"/>
      <c r="B323" s="42"/>
      <c r="C323" s="47" t="s">
        <v>563</v>
      </c>
      <c r="D323" s="11"/>
      <c r="E323" s="146"/>
      <c r="F323" s="146"/>
      <c r="G323" s="146"/>
      <c r="H323" s="87" t="s">
        <v>577</v>
      </c>
      <c r="I323" s="66"/>
      <c r="J323" s="11"/>
    </row>
    <row r="324" spans="1:10" s="41" customFormat="1" ht="19.5" customHeight="1">
      <c r="A324" s="9">
        <v>27</v>
      </c>
      <c r="B324" s="38" t="s">
        <v>579</v>
      </c>
      <c r="C324" s="38" t="s">
        <v>580</v>
      </c>
      <c r="D324" s="7" t="s">
        <v>19</v>
      </c>
      <c r="E324" s="166">
        <v>500000</v>
      </c>
      <c r="F324" s="166">
        <v>500000</v>
      </c>
      <c r="G324" s="166">
        <v>500000</v>
      </c>
      <c r="H324" s="39" t="s">
        <v>581</v>
      </c>
      <c r="I324" s="40" t="s">
        <v>582</v>
      </c>
      <c r="J324" s="7" t="s">
        <v>21</v>
      </c>
    </row>
    <row r="325" spans="1:10" s="41" customFormat="1" ht="19.5" customHeight="1">
      <c r="A325" s="162"/>
      <c r="B325" s="42" t="s">
        <v>583</v>
      </c>
      <c r="C325" s="42" t="s">
        <v>584</v>
      </c>
      <c r="D325" s="8"/>
      <c r="E325" s="167"/>
      <c r="F325" s="167"/>
      <c r="G325" s="167"/>
      <c r="H325" s="44" t="s">
        <v>585</v>
      </c>
      <c r="I325" s="45" t="s">
        <v>586</v>
      </c>
      <c r="J325" s="8" t="s">
        <v>25</v>
      </c>
    </row>
    <row r="326" spans="1:10" s="41" customFormat="1" ht="19.5" customHeight="1">
      <c r="A326" s="156">
        <v>28</v>
      </c>
      <c r="B326" s="38" t="s">
        <v>587</v>
      </c>
      <c r="C326" s="50" t="s">
        <v>580</v>
      </c>
      <c r="D326" s="9" t="s">
        <v>247</v>
      </c>
      <c r="E326" s="93">
        <v>500000</v>
      </c>
      <c r="F326" s="93">
        <v>500000</v>
      </c>
      <c r="G326" s="93">
        <v>500000</v>
      </c>
      <c r="H326" s="52" t="s">
        <v>581</v>
      </c>
      <c r="I326" s="26" t="s">
        <v>582</v>
      </c>
      <c r="J326" s="9" t="s">
        <v>21</v>
      </c>
    </row>
    <row r="327" spans="1:10" s="41" customFormat="1" ht="19.5" customHeight="1">
      <c r="A327" s="158"/>
      <c r="B327" s="42" t="s">
        <v>588</v>
      </c>
      <c r="C327" s="55" t="s">
        <v>589</v>
      </c>
      <c r="D327" s="10"/>
      <c r="E327" s="163"/>
      <c r="F327" s="163"/>
      <c r="G327" s="163"/>
      <c r="H327" s="57" t="s">
        <v>590</v>
      </c>
      <c r="I327" s="25" t="s">
        <v>586</v>
      </c>
      <c r="J327" s="10" t="s">
        <v>25</v>
      </c>
    </row>
    <row r="328" spans="1:10" s="41" customFormat="1" ht="19.5" customHeight="1">
      <c r="A328" s="158"/>
      <c r="B328" s="42" t="s">
        <v>2434</v>
      </c>
      <c r="C328" s="55" t="s">
        <v>591</v>
      </c>
      <c r="D328" s="10"/>
      <c r="E328" s="163"/>
      <c r="F328" s="163"/>
      <c r="G328" s="163"/>
      <c r="H328" s="57" t="s">
        <v>2492</v>
      </c>
      <c r="I328" s="25"/>
      <c r="J328" s="10"/>
    </row>
    <row r="329" spans="1:11" s="41" customFormat="1" ht="19.5" customHeight="1">
      <c r="A329" s="112"/>
      <c r="B329" s="42" t="s">
        <v>592</v>
      </c>
      <c r="C329" s="55"/>
      <c r="D329" s="31"/>
      <c r="E329" s="163"/>
      <c r="F329" s="163"/>
      <c r="G329" s="163"/>
      <c r="H329" s="113"/>
      <c r="I329" s="114"/>
      <c r="J329" s="31"/>
      <c r="K329" s="109"/>
    </row>
    <row r="330" spans="1:11" s="41" customFormat="1" ht="19.5" customHeight="1">
      <c r="A330" s="112"/>
      <c r="B330" s="42" t="s">
        <v>593</v>
      </c>
      <c r="C330" s="55"/>
      <c r="D330" s="31"/>
      <c r="E330" s="163"/>
      <c r="F330" s="163"/>
      <c r="G330" s="163"/>
      <c r="H330" s="113"/>
      <c r="I330" s="114"/>
      <c r="J330" s="31"/>
      <c r="K330" s="110"/>
    </row>
    <row r="331" spans="1:11" s="41" customFormat="1" ht="18.75" customHeight="1">
      <c r="A331" s="112"/>
      <c r="B331" s="42" t="s">
        <v>594</v>
      </c>
      <c r="C331" s="55"/>
      <c r="D331" s="31"/>
      <c r="E331" s="163"/>
      <c r="F331" s="163"/>
      <c r="G331" s="163"/>
      <c r="H331" s="113"/>
      <c r="I331" s="114"/>
      <c r="J331" s="31"/>
      <c r="K331" s="110"/>
    </row>
    <row r="332" spans="1:11" s="41" customFormat="1" ht="18.75" customHeight="1">
      <c r="A332" s="115"/>
      <c r="B332" s="42" t="s">
        <v>595</v>
      </c>
      <c r="C332" s="55"/>
      <c r="D332" s="31"/>
      <c r="E332" s="163"/>
      <c r="F332" s="163"/>
      <c r="G332" s="163"/>
      <c r="H332" s="116"/>
      <c r="I332" s="117"/>
      <c r="J332" s="30"/>
      <c r="K332" s="110"/>
    </row>
    <row r="333" spans="1:11" s="41" customFormat="1" ht="18.75" customHeight="1">
      <c r="A333" s="156">
        <v>29</v>
      </c>
      <c r="B333" s="38" t="s">
        <v>596</v>
      </c>
      <c r="C333" s="50" t="s">
        <v>597</v>
      </c>
      <c r="D333" s="9" t="s">
        <v>567</v>
      </c>
      <c r="E333" s="93" t="s">
        <v>137</v>
      </c>
      <c r="F333" s="93">
        <v>100000</v>
      </c>
      <c r="G333" s="93" t="s">
        <v>251</v>
      </c>
      <c r="H333" s="52" t="s">
        <v>581</v>
      </c>
      <c r="I333" s="26" t="s">
        <v>598</v>
      </c>
      <c r="J333" s="9" t="s">
        <v>21</v>
      </c>
      <c r="K333" s="110"/>
    </row>
    <row r="334" spans="1:11" s="41" customFormat="1" ht="18.75" customHeight="1">
      <c r="A334" s="112"/>
      <c r="B334" s="42" t="s">
        <v>599</v>
      </c>
      <c r="C334" s="55" t="s">
        <v>600</v>
      </c>
      <c r="D334" s="10"/>
      <c r="E334" s="163"/>
      <c r="F334" s="163"/>
      <c r="G334" s="163"/>
      <c r="H334" s="57" t="s">
        <v>601</v>
      </c>
      <c r="I334" s="25" t="s">
        <v>602</v>
      </c>
      <c r="J334" s="10" t="s">
        <v>25</v>
      </c>
      <c r="K334" s="110"/>
    </row>
    <row r="335" spans="1:11" s="41" customFormat="1" ht="18.75" customHeight="1">
      <c r="A335" s="112"/>
      <c r="B335" s="42" t="s">
        <v>603</v>
      </c>
      <c r="C335" s="55"/>
      <c r="D335" s="10"/>
      <c r="E335" s="163"/>
      <c r="F335" s="163"/>
      <c r="G335" s="163"/>
      <c r="H335" s="57"/>
      <c r="I335" s="25" t="s">
        <v>604</v>
      </c>
      <c r="J335" s="10"/>
      <c r="K335" s="110"/>
    </row>
    <row r="336" spans="1:11" s="41" customFormat="1" ht="18.75" customHeight="1">
      <c r="A336" s="156">
        <v>30</v>
      </c>
      <c r="B336" s="38" t="s">
        <v>605</v>
      </c>
      <c r="C336" s="50" t="s">
        <v>606</v>
      </c>
      <c r="D336" s="9" t="s">
        <v>242</v>
      </c>
      <c r="E336" s="93" t="s">
        <v>137</v>
      </c>
      <c r="F336" s="93">
        <v>70000</v>
      </c>
      <c r="G336" s="93">
        <v>70000</v>
      </c>
      <c r="H336" s="52" t="s">
        <v>607</v>
      </c>
      <c r="I336" s="26" t="s">
        <v>608</v>
      </c>
      <c r="J336" s="9" t="s">
        <v>21</v>
      </c>
      <c r="K336" s="110"/>
    </row>
    <row r="337" spans="1:11" s="41" customFormat="1" ht="18.75" customHeight="1">
      <c r="A337" s="10"/>
      <c r="B337" s="42" t="s">
        <v>609</v>
      </c>
      <c r="C337" s="55" t="s">
        <v>610</v>
      </c>
      <c r="D337" s="10"/>
      <c r="E337" s="163"/>
      <c r="F337" s="163"/>
      <c r="G337" s="163"/>
      <c r="H337" s="57" t="s">
        <v>611</v>
      </c>
      <c r="I337" s="25" t="s">
        <v>612</v>
      </c>
      <c r="J337" s="10" t="s">
        <v>25</v>
      </c>
      <c r="K337" s="110"/>
    </row>
    <row r="338" spans="1:11" s="41" customFormat="1" ht="18.75" customHeight="1">
      <c r="A338" s="11"/>
      <c r="B338" s="46"/>
      <c r="C338" s="47"/>
      <c r="D338" s="11"/>
      <c r="E338" s="146"/>
      <c r="F338" s="146"/>
      <c r="G338" s="146"/>
      <c r="H338" s="61"/>
      <c r="I338" s="66" t="s">
        <v>613</v>
      </c>
      <c r="J338" s="11"/>
      <c r="K338" s="110"/>
    </row>
    <row r="339" spans="1:11" s="41" customFormat="1" ht="18.75" customHeight="1">
      <c r="A339" s="10">
        <v>31</v>
      </c>
      <c r="B339" s="118" t="s">
        <v>614</v>
      </c>
      <c r="C339" s="50" t="s">
        <v>615</v>
      </c>
      <c r="D339" s="21" t="s">
        <v>247</v>
      </c>
      <c r="E339" s="177" t="s">
        <v>137</v>
      </c>
      <c r="F339" s="177">
        <v>200000</v>
      </c>
      <c r="G339" s="177">
        <v>100000</v>
      </c>
      <c r="H339" s="81" t="s">
        <v>616</v>
      </c>
      <c r="I339" s="26" t="s">
        <v>617</v>
      </c>
      <c r="J339" s="21" t="s">
        <v>521</v>
      </c>
      <c r="K339" s="110"/>
    </row>
    <row r="340" spans="1:11" s="41" customFormat="1" ht="18.75" customHeight="1">
      <c r="A340" s="10"/>
      <c r="B340" s="106" t="s">
        <v>618</v>
      </c>
      <c r="C340" s="55" t="s">
        <v>619</v>
      </c>
      <c r="D340" s="22"/>
      <c r="E340" s="178"/>
      <c r="F340" s="178"/>
      <c r="G340" s="178"/>
      <c r="H340" s="84" t="s">
        <v>620</v>
      </c>
      <c r="I340" s="25" t="s">
        <v>621</v>
      </c>
      <c r="J340" s="22" t="s">
        <v>25</v>
      </c>
      <c r="K340" s="110"/>
    </row>
    <row r="341" spans="1:11" s="41" customFormat="1" ht="18.75" customHeight="1">
      <c r="A341" s="11"/>
      <c r="B341" s="119" t="s">
        <v>622</v>
      </c>
      <c r="C341" s="86"/>
      <c r="D341" s="204"/>
      <c r="E341" s="179"/>
      <c r="F341" s="179"/>
      <c r="G341" s="179"/>
      <c r="H341" s="87" t="s">
        <v>623</v>
      </c>
      <c r="I341" s="66" t="s">
        <v>624</v>
      </c>
      <c r="J341" s="204"/>
      <c r="K341" s="110"/>
    </row>
    <row r="342" spans="1:11" s="41" customFormat="1" ht="19.5" customHeight="1">
      <c r="A342" s="9">
        <v>32</v>
      </c>
      <c r="B342" s="80" t="s">
        <v>587</v>
      </c>
      <c r="C342" s="50" t="s">
        <v>597</v>
      </c>
      <c r="D342" s="9" t="s">
        <v>485</v>
      </c>
      <c r="E342" s="93" t="s">
        <v>137</v>
      </c>
      <c r="F342" s="93">
        <v>150000</v>
      </c>
      <c r="G342" s="93">
        <v>150000</v>
      </c>
      <c r="H342" s="52" t="s">
        <v>581</v>
      </c>
      <c r="I342" s="26" t="s">
        <v>598</v>
      </c>
      <c r="J342" s="9" t="s">
        <v>21</v>
      </c>
      <c r="K342" s="110"/>
    </row>
    <row r="343" spans="1:11" s="41" customFormat="1" ht="19.5" customHeight="1">
      <c r="A343" s="10"/>
      <c r="B343" s="83" t="s">
        <v>625</v>
      </c>
      <c r="C343" s="55" t="s">
        <v>600</v>
      </c>
      <c r="D343" s="10"/>
      <c r="E343" s="163"/>
      <c r="F343" s="163"/>
      <c r="G343" s="163"/>
      <c r="H343" s="57" t="s">
        <v>601</v>
      </c>
      <c r="I343" s="25" t="s">
        <v>602</v>
      </c>
      <c r="J343" s="10" t="s">
        <v>25</v>
      </c>
      <c r="K343" s="110"/>
    </row>
    <row r="344" spans="1:11" s="41" customFormat="1" ht="19.5" customHeight="1">
      <c r="A344" s="11"/>
      <c r="B344" s="86"/>
      <c r="C344" s="47"/>
      <c r="D344" s="11"/>
      <c r="E344" s="146"/>
      <c r="F344" s="146"/>
      <c r="G344" s="146"/>
      <c r="H344" s="61"/>
      <c r="I344" s="66" t="s">
        <v>604</v>
      </c>
      <c r="J344" s="11"/>
      <c r="K344" s="110"/>
    </row>
    <row r="345" spans="1:10" ht="17.25" customHeight="1">
      <c r="A345" s="275" t="s">
        <v>4</v>
      </c>
      <c r="B345" s="277" t="s">
        <v>5</v>
      </c>
      <c r="C345" s="277" t="s">
        <v>6</v>
      </c>
      <c r="D345" s="278" t="s">
        <v>7</v>
      </c>
      <c r="E345" s="279" t="s">
        <v>8</v>
      </c>
      <c r="F345" s="280"/>
      <c r="G345" s="281"/>
      <c r="H345" s="63" t="s">
        <v>9</v>
      </c>
      <c r="I345" s="278" t="s">
        <v>10</v>
      </c>
      <c r="J345" s="211" t="s">
        <v>11</v>
      </c>
    </row>
    <row r="346" spans="1:10" s="41" customFormat="1" ht="17.25" customHeight="1">
      <c r="A346" s="276"/>
      <c r="B346" s="277"/>
      <c r="C346" s="277"/>
      <c r="D346" s="278"/>
      <c r="E346" s="213" t="s">
        <v>12</v>
      </c>
      <c r="F346" s="213" t="s">
        <v>13</v>
      </c>
      <c r="G346" s="213" t="s">
        <v>14</v>
      </c>
      <c r="H346" s="65" t="s">
        <v>15</v>
      </c>
      <c r="I346" s="278"/>
      <c r="J346" s="212" t="s">
        <v>16</v>
      </c>
    </row>
    <row r="347" spans="1:11" s="41" customFormat="1" ht="19.5" customHeight="1">
      <c r="A347" s="9">
        <v>33</v>
      </c>
      <c r="B347" s="51" t="s">
        <v>587</v>
      </c>
      <c r="C347" s="50" t="s">
        <v>615</v>
      </c>
      <c r="D347" s="161" t="s">
        <v>485</v>
      </c>
      <c r="E347" s="177" t="s">
        <v>137</v>
      </c>
      <c r="F347" s="177">
        <v>200000</v>
      </c>
      <c r="G347" s="177">
        <v>100000</v>
      </c>
      <c r="H347" s="81" t="s">
        <v>616</v>
      </c>
      <c r="I347" s="26" t="s">
        <v>617</v>
      </c>
      <c r="J347" s="161" t="s">
        <v>521</v>
      </c>
      <c r="K347" s="110"/>
    </row>
    <row r="348" spans="1:11" s="41" customFormat="1" ht="19.5" customHeight="1">
      <c r="A348" s="10"/>
      <c r="B348" s="56" t="s">
        <v>626</v>
      </c>
      <c r="C348" s="55" t="s">
        <v>619</v>
      </c>
      <c r="D348" s="162"/>
      <c r="E348" s="178"/>
      <c r="F348" s="178"/>
      <c r="G348" s="178"/>
      <c r="H348" s="84" t="s">
        <v>620</v>
      </c>
      <c r="I348" s="25" t="s">
        <v>621</v>
      </c>
      <c r="J348" s="162" t="s">
        <v>25</v>
      </c>
      <c r="K348" s="110"/>
    </row>
    <row r="349" spans="1:11" s="41" customFormat="1" ht="19.5" customHeight="1">
      <c r="A349" s="10"/>
      <c r="B349" s="56" t="s">
        <v>627</v>
      </c>
      <c r="C349" s="83"/>
      <c r="D349" s="162"/>
      <c r="E349" s="178"/>
      <c r="F349" s="178"/>
      <c r="G349" s="178"/>
      <c r="H349" s="84" t="s">
        <v>623</v>
      </c>
      <c r="I349" s="25" t="s">
        <v>624</v>
      </c>
      <c r="J349" s="162"/>
      <c r="K349" s="111"/>
    </row>
    <row r="350" spans="1:11" s="41" customFormat="1" ht="19.5" customHeight="1">
      <c r="A350" s="9">
        <v>34</v>
      </c>
      <c r="B350" s="98" t="s">
        <v>628</v>
      </c>
      <c r="C350" s="50" t="s">
        <v>615</v>
      </c>
      <c r="D350" s="21" t="s">
        <v>485</v>
      </c>
      <c r="E350" s="177" t="s">
        <v>137</v>
      </c>
      <c r="F350" s="177">
        <v>200000</v>
      </c>
      <c r="G350" s="177">
        <v>100000</v>
      </c>
      <c r="H350" s="81" t="s">
        <v>616</v>
      </c>
      <c r="I350" s="26" t="s">
        <v>617</v>
      </c>
      <c r="J350" s="21" t="s">
        <v>521</v>
      </c>
      <c r="K350" s="103"/>
    </row>
    <row r="351" spans="1:11" s="41" customFormat="1" ht="19.5" customHeight="1">
      <c r="A351" s="10"/>
      <c r="B351" s="120" t="s">
        <v>629</v>
      </c>
      <c r="C351" s="55" t="s">
        <v>619</v>
      </c>
      <c r="D351" s="22"/>
      <c r="E351" s="178"/>
      <c r="F351" s="178"/>
      <c r="G351" s="178"/>
      <c r="H351" s="84" t="s">
        <v>620</v>
      </c>
      <c r="I351" s="25" t="s">
        <v>621</v>
      </c>
      <c r="J351" s="22" t="s">
        <v>25</v>
      </c>
      <c r="K351" s="103"/>
    </row>
    <row r="352" spans="1:11" s="41" customFormat="1" ht="19.5" customHeight="1">
      <c r="A352" s="11"/>
      <c r="B352" s="99" t="s">
        <v>630</v>
      </c>
      <c r="C352" s="86"/>
      <c r="D352" s="23"/>
      <c r="E352" s="179"/>
      <c r="F352" s="179"/>
      <c r="G352" s="179"/>
      <c r="H352" s="87" t="s">
        <v>623</v>
      </c>
      <c r="I352" s="66" t="s">
        <v>624</v>
      </c>
      <c r="J352" s="23"/>
      <c r="K352" s="103"/>
    </row>
    <row r="353" spans="1:11" s="41" customFormat="1" ht="19.5" customHeight="1">
      <c r="A353" s="156">
        <v>35</v>
      </c>
      <c r="B353" s="118" t="s">
        <v>631</v>
      </c>
      <c r="C353" s="55" t="s">
        <v>632</v>
      </c>
      <c r="D353" s="21" t="s">
        <v>81</v>
      </c>
      <c r="E353" s="177">
        <v>200000</v>
      </c>
      <c r="F353" s="177" t="s">
        <v>137</v>
      </c>
      <c r="G353" s="177" t="s">
        <v>137</v>
      </c>
      <c r="H353" s="81" t="s">
        <v>616</v>
      </c>
      <c r="I353" s="26" t="s">
        <v>617</v>
      </c>
      <c r="J353" s="21" t="s">
        <v>521</v>
      </c>
      <c r="K353" s="103"/>
    </row>
    <row r="354" spans="1:11" s="41" customFormat="1" ht="19.5" customHeight="1">
      <c r="A354" s="158"/>
      <c r="B354" s="106" t="s">
        <v>633</v>
      </c>
      <c r="C354" s="55" t="s">
        <v>634</v>
      </c>
      <c r="D354" s="22"/>
      <c r="E354" s="178"/>
      <c r="F354" s="178"/>
      <c r="G354" s="178"/>
      <c r="H354" s="84" t="s">
        <v>620</v>
      </c>
      <c r="I354" s="25" t="s">
        <v>621</v>
      </c>
      <c r="J354" s="22" t="s">
        <v>25</v>
      </c>
      <c r="K354" s="103"/>
    </row>
    <row r="355" spans="1:11" s="41" customFormat="1" ht="19.5" customHeight="1">
      <c r="A355" s="157"/>
      <c r="B355" s="119" t="s">
        <v>635</v>
      </c>
      <c r="C355" s="47" t="s">
        <v>636</v>
      </c>
      <c r="D355" s="23"/>
      <c r="E355" s="179"/>
      <c r="F355" s="179"/>
      <c r="G355" s="179"/>
      <c r="H355" s="87" t="s">
        <v>623</v>
      </c>
      <c r="I355" s="66" t="s">
        <v>624</v>
      </c>
      <c r="J355" s="23"/>
      <c r="K355" s="103"/>
    </row>
    <row r="356" spans="1:11" s="41" customFormat="1" ht="19.5" customHeight="1">
      <c r="A356" s="10">
        <v>36</v>
      </c>
      <c r="B356" s="43" t="s">
        <v>637</v>
      </c>
      <c r="C356" s="55" t="s">
        <v>632</v>
      </c>
      <c r="D356" s="10" t="s">
        <v>262</v>
      </c>
      <c r="E356" s="163">
        <v>200000</v>
      </c>
      <c r="F356" s="163">
        <v>100000</v>
      </c>
      <c r="G356" s="163" t="s">
        <v>251</v>
      </c>
      <c r="H356" s="57" t="s">
        <v>638</v>
      </c>
      <c r="I356" s="121" t="s">
        <v>639</v>
      </c>
      <c r="J356" s="8" t="s">
        <v>21</v>
      </c>
      <c r="K356" s="103"/>
    </row>
    <row r="357" spans="1:11" s="41" customFormat="1" ht="19.5" customHeight="1">
      <c r="A357" s="10"/>
      <c r="B357" s="43" t="s">
        <v>640</v>
      </c>
      <c r="C357" s="55" t="s">
        <v>634</v>
      </c>
      <c r="D357" s="32"/>
      <c r="E357" s="172"/>
      <c r="F357" s="172"/>
      <c r="G357" s="172"/>
      <c r="H357" s="92" t="s">
        <v>641</v>
      </c>
      <c r="I357" s="121" t="s">
        <v>642</v>
      </c>
      <c r="J357" s="8" t="s">
        <v>25</v>
      </c>
      <c r="K357" s="103"/>
    </row>
    <row r="358" spans="1:10" s="41" customFormat="1" ht="19.5" customHeight="1">
      <c r="A358" s="10"/>
      <c r="B358" s="43" t="s">
        <v>643</v>
      </c>
      <c r="C358" s="55" t="s">
        <v>636</v>
      </c>
      <c r="D358" s="10"/>
      <c r="E358" s="163"/>
      <c r="F358" s="163"/>
      <c r="G358" s="163"/>
      <c r="H358" s="57"/>
      <c r="I358" s="121" t="s">
        <v>644</v>
      </c>
      <c r="J358" s="10"/>
    </row>
    <row r="359" spans="1:10" s="41" customFormat="1" ht="19.5" customHeight="1">
      <c r="A359" s="156">
        <v>37</v>
      </c>
      <c r="B359" s="94" t="s">
        <v>587</v>
      </c>
      <c r="C359" s="98" t="s">
        <v>615</v>
      </c>
      <c r="D359" s="21" t="s">
        <v>262</v>
      </c>
      <c r="E359" s="177">
        <v>200000</v>
      </c>
      <c r="F359" s="177">
        <v>200000</v>
      </c>
      <c r="G359" s="177">
        <v>100000</v>
      </c>
      <c r="H359" s="81" t="s">
        <v>616</v>
      </c>
      <c r="I359" s="26" t="s">
        <v>617</v>
      </c>
      <c r="J359" s="21" t="s">
        <v>521</v>
      </c>
    </row>
    <row r="360" spans="1:10" s="41" customFormat="1" ht="19.5" customHeight="1">
      <c r="A360" s="158"/>
      <c r="B360" s="92" t="s">
        <v>645</v>
      </c>
      <c r="C360" s="120" t="s">
        <v>619</v>
      </c>
      <c r="D360" s="22"/>
      <c r="E360" s="178"/>
      <c r="F360" s="178"/>
      <c r="G360" s="178"/>
      <c r="H360" s="84" t="s">
        <v>620</v>
      </c>
      <c r="I360" s="25" t="s">
        <v>621</v>
      </c>
      <c r="J360" s="22" t="s">
        <v>25</v>
      </c>
    </row>
    <row r="361" spans="1:10" s="41" customFormat="1" ht="19.5" customHeight="1">
      <c r="A361" s="158"/>
      <c r="B361" s="92" t="s">
        <v>646</v>
      </c>
      <c r="C361" s="56"/>
      <c r="D361" s="22"/>
      <c r="E361" s="178"/>
      <c r="F361" s="178"/>
      <c r="G361" s="178"/>
      <c r="H361" s="84" t="s">
        <v>2493</v>
      </c>
      <c r="I361" s="25" t="s">
        <v>624</v>
      </c>
      <c r="J361" s="22"/>
    </row>
    <row r="362" spans="1:10" s="41" customFormat="1" ht="19.5" customHeight="1">
      <c r="A362" s="158"/>
      <c r="B362" s="92" t="s">
        <v>647</v>
      </c>
      <c r="C362" s="56"/>
      <c r="D362" s="10"/>
      <c r="E362" s="163"/>
      <c r="F362" s="163"/>
      <c r="G362" s="163"/>
      <c r="H362" s="76"/>
      <c r="I362" s="121"/>
      <c r="J362" s="10"/>
    </row>
    <row r="363" spans="1:10" s="41" customFormat="1" ht="19.5" customHeight="1">
      <c r="A363" s="158"/>
      <c r="B363" s="92" t="s">
        <v>648</v>
      </c>
      <c r="C363" s="56"/>
      <c r="D363" s="10"/>
      <c r="E363" s="163"/>
      <c r="F363" s="163"/>
      <c r="G363" s="163"/>
      <c r="H363" s="76"/>
      <c r="I363" s="121"/>
      <c r="J363" s="10"/>
    </row>
    <row r="364" spans="1:10" s="41" customFormat="1" ht="19.5" customHeight="1">
      <c r="A364" s="158"/>
      <c r="B364" s="92" t="s">
        <v>649</v>
      </c>
      <c r="C364" s="56"/>
      <c r="D364" s="10"/>
      <c r="E364" s="163"/>
      <c r="F364" s="163"/>
      <c r="G364" s="163"/>
      <c r="H364" s="76"/>
      <c r="I364" s="121"/>
      <c r="J364" s="10"/>
    </row>
    <row r="365" spans="1:10" s="41" customFormat="1" ht="19.5" customHeight="1">
      <c r="A365" s="204"/>
      <c r="B365" s="102" t="s">
        <v>650</v>
      </c>
      <c r="C365" s="60"/>
      <c r="D365" s="11"/>
      <c r="E365" s="146"/>
      <c r="F365" s="146"/>
      <c r="G365" s="146"/>
      <c r="H365" s="77"/>
      <c r="I365" s="122"/>
      <c r="J365" s="11"/>
    </row>
    <row r="366" spans="1:10" s="41" customFormat="1" ht="19.5" customHeight="1">
      <c r="A366" s="9">
        <v>38</v>
      </c>
      <c r="B366" s="118" t="s">
        <v>651</v>
      </c>
      <c r="C366" s="80" t="s">
        <v>652</v>
      </c>
      <c r="D366" s="21" t="s">
        <v>485</v>
      </c>
      <c r="E366" s="177" t="s">
        <v>137</v>
      </c>
      <c r="F366" s="177">
        <v>100000</v>
      </c>
      <c r="G366" s="177">
        <v>50000</v>
      </c>
      <c r="H366" s="81" t="s">
        <v>653</v>
      </c>
      <c r="I366" s="82" t="s">
        <v>654</v>
      </c>
      <c r="J366" s="21" t="s">
        <v>521</v>
      </c>
    </row>
    <row r="367" spans="1:10" s="41" customFormat="1" ht="19.5" customHeight="1">
      <c r="A367" s="10"/>
      <c r="B367" s="106" t="s">
        <v>655</v>
      </c>
      <c r="C367" s="83" t="s">
        <v>613</v>
      </c>
      <c r="D367" s="22"/>
      <c r="E367" s="178"/>
      <c r="F367" s="178"/>
      <c r="G367" s="178"/>
      <c r="H367" s="84" t="s">
        <v>656</v>
      </c>
      <c r="I367" s="85" t="s">
        <v>608</v>
      </c>
      <c r="J367" s="22" t="s">
        <v>25</v>
      </c>
    </row>
    <row r="368" spans="1:10" s="41" customFormat="1" ht="19.5" customHeight="1">
      <c r="A368" s="10"/>
      <c r="B368" s="106" t="s">
        <v>657</v>
      </c>
      <c r="C368" s="83"/>
      <c r="D368" s="22"/>
      <c r="E368" s="178"/>
      <c r="F368" s="178"/>
      <c r="G368" s="178"/>
      <c r="H368" s="84"/>
      <c r="I368" s="85"/>
      <c r="J368" s="22"/>
    </row>
    <row r="369" spans="1:10" s="41" customFormat="1" ht="19.5" customHeight="1">
      <c r="A369" s="10"/>
      <c r="B369" s="106" t="s">
        <v>658</v>
      </c>
      <c r="C369" s="83"/>
      <c r="D369" s="22"/>
      <c r="E369" s="178"/>
      <c r="F369" s="178"/>
      <c r="G369" s="178"/>
      <c r="H369" s="84"/>
      <c r="I369" s="85"/>
      <c r="J369" s="22"/>
    </row>
    <row r="370" spans="1:10" s="41" customFormat="1" ht="19.5" customHeight="1">
      <c r="A370" s="11"/>
      <c r="B370" s="119" t="s">
        <v>659</v>
      </c>
      <c r="C370" s="86"/>
      <c r="D370" s="212"/>
      <c r="E370" s="179"/>
      <c r="F370" s="179"/>
      <c r="G370" s="179"/>
      <c r="H370" s="87"/>
      <c r="I370" s="88"/>
      <c r="J370" s="212"/>
    </row>
    <row r="371" spans="1:10" ht="17.25" customHeight="1">
      <c r="A371" s="275" t="s">
        <v>4</v>
      </c>
      <c r="B371" s="277" t="s">
        <v>5</v>
      </c>
      <c r="C371" s="277" t="s">
        <v>6</v>
      </c>
      <c r="D371" s="278" t="s">
        <v>7</v>
      </c>
      <c r="E371" s="279" t="s">
        <v>8</v>
      </c>
      <c r="F371" s="280"/>
      <c r="G371" s="281"/>
      <c r="H371" s="63" t="s">
        <v>9</v>
      </c>
      <c r="I371" s="278" t="s">
        <v>10</v>
      </c>
      <c r="J371" s="211" t="s">
        <v>11</v>
      </c>
    </row>
    <row r="372" spans="1:10" s="41" customFormat="1" ht="17.25" customHeight="1">
      <c r="A372" s="276"/>
      <c r="B372" s="277"/>
      <c r="C372" s="277"/>
      <c r="D372" s="278"/>
      <c r="E372" s="213" t="s">
        <v>12</v>
      </c>
      <c r="F372" s="213" t="s">
        <v>13</v>
      </c>
      <c r="G372" s="213" t="s">
        <v>14</v>
      </c>
      <c r="H372" s="65" t="s">
        <v>15</v>
      </c>
      <c r="I372" s="278"/>
      <c r="J372" s="212" t="s">
        <v>16</v>
      </c>
    </row>
    <row r="373" spans="1:10" s="41" customFormat="1" ht="19.5" customHeight="1">
      <c r="A373" s="9">
        <v>39</v>
      </c>
      <c r="B373" s="118" t="s">
        <v>660</v>
      </c>
      <c r="C373" s="50" t="s">
        <v>661</v>
      </c>
      <c r="D373" s="21" t="s">
        <v>269</v>
      </c>
      <c r="E373" s="177" t="s">
        <v>137</v>
      </c>
      <c r="F373" s="177">
        <v>100000</v>
      </c>
      <c r="G373" s="177" t="s">
        <v>137</v>
      </c>
      <c r="H373" s="94" t="s">
        <v>2494</v>
      </c>
      <c r="I373" s="26" t="s">
        <v>598</v>
      </c>
      <c r="J373" s="9" t="s">
        <v>21</v>
      </c>
    </row>
    <row r="374" spans="1:10" s="41" customFormat="1" ht="19.5" customHeight="1">
      <c r="A374" s="10"/>
      <c r="B374" s="106" t="s">
        <v>2484</v>
      </c>
      <c r="C374" s="55" t="s">
        <v>619</v>
      </c>
      <c r="D374" s="22"/>
      <c r="E374" s="178"/>
      <c r="F374" s="178"/>
      <c r="G374" s="178"/>
      <c r="H374" s="92" t="s">
        <v>2495</v>
      </c>
      <c r="I374" s="25" t="s">
        <v>619</v>
      </c>
      <c r="J374" s="10" t="s">
        <v>25</v>
      </c>
    </row>
    <row r="375" spans="1:10" s="41" customFormat="1" ht="19.5" customHeight="1">
      <c r="A375" s="11"/>
      <c r="B375" s="119" t="s">
        <v>664</v>
      </c>
      <c r="C375" s="47"/>
      <c r="D375" s="23"/>
      <c r="E375" s="179"/>
      <c r="F375" s="179"/>
      <c r="G375" s="179"/>
      <c r="H375" s="102"/>
      <c r="I375" s="66"/>
      <c r="J375" s="11"/>
    </row>
    <row r="376" spans="1:10" s="41" customFormat="1" ht="19.5" customHeight="1">
      <c r="A376" s="10">
        <v>40</v>
      </c>
      <c r="B376" s="106" t="s">
        <v>666</v>
      </c>
      <c r="C376" s="50" t="s">
        <v>661</v>
      </c>
      <c r="D376" s="21" t="s">
        <v>269</v>
      </c>
      <c r="E376" s="177" t="s">
        <v>137</v>
      </c>
      <c r="F376" s="177">
        <v>100000</v>
      </c>
      <c r="G376" s="177" t="s">
        <v>137</v>
      </c>
      <c r="H376" s="94" t="s">
        <v>662</v>
      </c>
      <c r="I376" s="26" t="s">
        <v>598</v>
      </c>
      <c r="J376" s="9" t="s">
        <v>21</v>
      </c>
    </row>
    <row r="377" spans="1:10" s="41" customFormat="1" ht="19.5" customHeight="1">
      <c r="A377" s="10"/>
      <c r="B377" s="106" t="s">
        <v>667</v>
      </c>
      <c r="C377" s="55" t="s">
        <v>619</v>
      </c>
      <c r="D377" s="22"/>
      <c r="E377" s="178"/>
      <c r="F377" s="178"/>
      <c r="G377" s="178"/>
      <c r="H377" s="92" t="s">
        <v>663</v>
      </c>
      <c r="I377" s="25" t="s">
        <v>619</v>
      </c>
      <c r="J377" s="10" t="s">
        <v>25</v>
      </c>
    </row>
    <row r="378" spans="1:10" s="41" customFormat="1" ht="19.5" customHeight="1">
      <c r="A378" s="11"/>
      <c r="B378" s="119"/>
      <c r="C378" s="47"/>
      <c r="D378" s="23"/>
      <c r="E378" s="179"/>
      <c r="F378" s="179"/>
      <c r="G378" s="179"/>
      <c r="H378" s="102" t="s">
        <v>665</v>
      </c>
      <c r="I378" s="66"/>
      <c r="J378" s="11"/>
    </row>
    <row r="379" spans="1:10" s="41" customFormat="1" ht="19.5" customHeight="1">
      <c r="A379" s="9">
        <v>41</v>
      </c>
      <c r="B379" s="80" t="s">
        <v>668</v>
      </c>
      <c r="C379" s="55" t="s">
        <v>661</v>
      </c>
      <c r="D379" s="21" t="s">
        <v>269</v>
      </c>
      <c r="E379" s="177">
        <v>100000</v>
      </c>
      <c r="F379" s="177" t="s">
        <v>137</v>
      </c>
      <c r="G379" s="177" t="s">
        <v>137</v>
      </c>
      <c r="H379" s="94" t="s">
        <v>662</v>
      </c>
      <c r="I379" s="25" t="s">
        <v>598</v>
      </c>
      <c r="J379" s="10" t="s">
        <v>21</v>
      </c>
    </row>
    <row r="380" spans="1:10" s="41" customFormat="1" ht="19.5" customHeight="1">
      <c r="A380" s="10"/>
      <c r="B380" s="83" t="s">
        <v>669</v>
      </c>
      <c r="C380" s="55" t="s">
        <v>619</v>
      </c>
      <c r="D380" s="22"/>
      <c r="E380" s="178"/>
      <c r="F380" s="178"/>
      <c r="G380" s="178"/>
      <c r="H380" s="92" t="s">
        <v>663</v>
      </c>
      <c r="I380" s="25" t="s">
        <v>619</v>
      </c>
      <c r="J380" s="10" t="s">
        <v>25</v>
      </c>
    </row>
    <row r="381" spans="1:10" s="41" customFormat="1" ht="19.5" customHeight="1">
      <c r="A381" s="11"/>
      <c r="B381" s="86" t="s">
        <v>670</v>
      </c>
      <c r="C381" s="47"/>
      <c r="D381" s="23"/>
      <c r="E381" s="179"/>
      <c r="F381" s="179"/>
      <c r="G381" s="179"/>
      <c r="H381" s="102" t="s">
        <v>665</v>
      </c>
      <c r="I381" s="66"/>
      <c r="J381" s="11"/>
    </row>
    <row r="382" spans="1:10" s="41" customFormat="1" ht="21.75" customHeight="1">
      <c r="A382" s="9">
        <v>42</v>
      </c>
      <c r="B382" s="80" t="s">
        <v>671</v>
      </c>
      <c r="C382" s="50" t="s">
        <v>661</v>
      </c>
      <c r="D382" s="21" t="s">
        <v>279</v>
      </c>
      <c r="E382" s="177">
        <v>100000</v>
      </c>
      <c r="F382" s="177">
        <v>100000</v>
      </c>
      <c r="G382" s="177" t="s">
        <v>137</v>
      </c>
      <c r="H382" s="94" t="s">
        <v>662</v>
      </c>
      <c r="I382" s="25" t="s">
        <v>598</v>
      </c>
      <c r="J382" s="10" t="s">
        <v>21</v>
      </c>
    </row>
    <row r="383" spans="1:10" s="41" customFormat="1" ht="21.75" customHeight="1">
      <c r="A383" s="10"/>
      <c r="B383" s="83" t="s">
        <v>672</v>
      </c>
      <c r="C383" s="55" t="s">
        <v>619</v>
      </c>
      <c r="D383" s="22"/>
      <c r="E383" s="178"/>
      <c r="F383" s="178"/>
      <c r="G383" s="178"/>
      <c r="H383" s="92" t="s">
        <v>663</v>
      </c>
      <c r="I383" s="25" t="s">
        <v>619</v>
      </c>
      <c r="J383" s="10" t="s">
        <v>25</v>
      </c>
    </row>
    <row r="384" spans="1:10" s="41" customFormat="1" ht="21.75" customHeight="1">
      <c r="A384" s="11"/>
      <c r="B384" s="86" t="s">
        <v>673</v>
      </c>
      <c r="C384" s="47"/>
      <c r="D384" s="23"/>
      <c r="E384" s="179"/>
      <c r="F384" s="179"/>
      <c r="G384" s="179"/>
      <c r="H384" s="102" t="s">
        <v>2496</v>
      </c>
      <c r="I384" s="66"/>
      <c r="J384" s="11"/>
    </row>
    <row r="385" spans="1:10" s="41" customFormat="1" ht="21.75" customHeight="1">
      <c r="A385" s="9">
        <v>43</v>
      </c>
      <c r="B385" s="80" t="s">
        <v>614</v>
      </c>
      <c r="C385" s="55" t="s">
        <v>661</v>
      </c>
      <c r="D385" s="22" t="s">
        <v>290</v>
      </c>
      <c r="E385" s="178" t="s">
        <v>137</v>
      </c>
      <c r="F385" s="178">
        <v>100000</v>
      </c>
      <c r="G385" s="178" t="s">
        <v>137</v>
      </c>
      <c r="H385" s="92" t="s">
        <v>662</v>
      </c>
      <c r="I385" s="25" t="s">
        <v>598</v>
      </c>
      <c r="J385" s="10" t="s">
        <v>21</v>
      </c>
    </row>
    <row r="386" spans="1:10" s="41" customFormat="1" ht="21.75" customHeight="1">
      <c r="A386" s="10"/>
      <c r="B386" s="83" t="s">
        <v>674</v>
      </c>
      <c r="C386" s="55" t="s">
        <v>619</v>
      </c>
      <c r="D386" s="22"/>
      <c r="E386" s="178"/>
      <c r="F386" s="178"/>
      <c r="G386" s="178"/>
      <c r="H386" s="92" t="s">
        <v>663</v>
      </c>
      <c r="I386" s="25" t="s">
        <v>619</v>
      </c>
      <c r="J386" s="10" t="s">
        <v>25</v>
      </c>
    </row>
    <row r="387" spans="1:10" s="41" customFormat="1" ht="21.75" customHeight="1">
      <c r="A387" s="10"/>
      <c r="B387" s="83" t="s">
        <v>675</v>
      </c>
      <c r="C387" s="55"/>
      <c r="D387" s="22"/>
      <c r="E387" s="178"/>
      <c r="F387" s="178"/>
      <c r="G387" s="178"/>
      <c r="H387" s="92" t="s">
        <v>665</v>
      </c>
      <c r="I387" s="25"/>
      <c r="J387" s="10"/>
    </row>
    <row r="388" spans="1:10" s="41" customFormat="1" ht="21.75" customHeight="1">
      <c r="A388" s="10"/>
      <c r="B388" s="83" t="s">
        <v>2435</v>
      </c>
      <c r="C388" s="55"/>
      <c r="D388" s="22"/>
      <c r="E388" s="178"/>
      <c r="F388" s="178"/>
      <c r="G388" s="178"/>
      <c r="H388" s="92" t="s">
        <v>2497</v>
      </c>
      <c r="I388" s="25"/>
      <c r="J388" s="10"/>
    </row>
    <row r="389" spans="1:10" s="41" customFormat="1" ht="21.75" customHeight="1">
      <c r="A389" s="11"/>
      <c r="B389" s="86" t="s">
        <v>2436</v>
      </c>
      <c r="C389" s="47"/>
      <c r="D389" s="23"/>
      <c r="E389" s="179"/>
      <c r="F389" s="179"/>
      <c r="G389" s="179"/>
      <c r="H389" s="102"/>
      <c r="I389" s="66"/>
      <c r="J389" s="11"/>
    </row>
    <row r="390" spans="1:10" s="41" customFormat="1" ht="19.5" customHeight="1">
      <c r="A390" s="10">
        <v>44</v>
      </c>
      <c r="B390" s="83" t="s">
        <v>614</v>
      </c>
      <c r="C390" s="55" t="s">
        <v>661</v>
      </c>
      <c r="D390" s="22" t="s">
        <v>290</v>
      </c>
      <c r="E390" s="178" t="s">
        <v>137</v>
      </c>
      <c r="F390" s="178">
        <v>100000</v>
      </c>
      <c r="G390" s="178" t="s">
        <v>137</v>
      </c>
      <c r="H390" s="92" t="s">
        <v>662</v>
      </c>
      <c r="I390" s="25" t="s">
        <v>598</v>
      </c>
      <c r="J390" s="10" t="s">
        <v>21</v>
      </c>
    </row>
    <row r="391" spans="1:10" s="41" customFormat="1" ht="19.5" customHeight="1">
      <c r="A391" s="10"/>
      <c r="B391" s="83" t="s">
        <v>676</v>
      </c>
      <c r="C391" s="55" t="s">
        <v>619</v>
      </c>
      <c r="D391" s="22"/>
      <c r="E391" s="178"/>
      <c r="F391" s="178"/>
      <c r="G391" s="178"/>
      <c r="H391" s="92" t="s">
        <v>663</v>
      </c>
      <c r="I391" s="25" t="s">
        <v>619</v>
      </c>
      <c r="J391" s="10" t="s">
        <v>25</v>
      </c>
    </row>
    <row r="392" spans="1:10" s="41" customFormat="1" ht="19.5" customHeight="1">
      <c r="A392" s="11"/>
      <c r="B392" s="86" t="s">
        <v>677</v>
      </c>
      <c r="C392" s="47"/>
      <c r="D392" s="204"/>
      <c r="E392" s="179"/>
      <c r="F392" s="179"/>
      <c r="G392" s="179"/>
      <c r="H392" s="102" t="s">
        <v>665</v>
      </c>
      <c r="I392" s="66"/>
      <c r="J392" s="11"/>
    </row>
    <row r="393" spans="1:10" s="41" customFormat="1" ht="19.5" customHeight="1">
      <c r="A393" s="9">
        <v>45</v>
      </c>
      <c r="B393" s="50" t="s">
        <v>614</v>
      </c>
      <c r="C393" s="50" t="s">
        <v>661</v>
      </c>
      <c r="D393" s="9" t="s">
        <v>678</v>
      </c>
      <c r="E393" s="93" t="s">
        <v>137</v>
      </c>
      <c r="F393" s="93">
        <v>150000</v>
      </c>
      <c r="G393" s="93" t="s">
        <v>251</v>
      </c>
      <c r="H393" s="94" t="s">
        <v>679</v>
      </c>
      <c r="I393" s="26" t="s">
        <v>598</v>
      </c>
      <c r="J393" s="9" t="s">
        <v>21</v>
      </c>
    </row>
    <row r="394" spans="1:10" s="41" customFormat="1" ht="19.5" customHeight="1">
      <c r="A394" s="10"/>
      <c r="B394" s="55" t="s">
        <v>680</v>
      </c>
      <c r="C394" s="55" t="s">
        <v>619</v>
      </c>
      <c r="D394" s="10"/>
      <c r="E394" s="163"/>
      <c r="F394" s="163"/>
      <c r="G394" s="163"/>
      <c r="H394" s="92" t="s">
        <v>681</v>
      </c>
      <c r="I394" s="25" t="s">
        <v>619</v>
      </c>
      <c r="J394" s="10" t="s">
        <v>25</v>
      </c>
    </row>
    <row r="395" spans="1:10" s="41" customFormat="1" ht="19.5" customHeight="1">
      <c r="A395" s="11"/>
      <c r="B395" s="47" t="s">
        <v>682</v>
      </c>
      <c r="C395" s="47"/>
      <c r="D395" s="11"/>
      <c r="E395" s="146"/>
      <c r="F395" s="146"/>
      <c r="G395" s="146"/>
      <c r="H395" s="102"/>
      <c r="I395" s="66"/>
      <c r="J395" s="11"/>
    </row>
    <row r="396" spans="1:10" ht="17.25" customHeight="1">
      <c r="A396" s="275" t="s">
        <v>4</v>
      </c>
      <c r="B396" s="277" t="s">
        <v>5</v>
      </c>
      <c r="C396" s="277" t="s">
        <v>6</v>
      </c>
      <c r="D396" s="278" t="s">
        <v>7</v>
      </c>
      <c r="E396" s="279" t="s">
        <v>8</v>
      </c>
      <c r="F396" s="280"/>
      <c r="G396" s="281"/>
      <c r="H396" s="63" t="s">
        <v>9</v>
      </c>
      <c r="I396" s="278" t="s">
        <v>10</v>
      </c>
      <c r="J396" s="211" t="s">
        <v>11</v>
      </c>
    </row>
    <row r="397" spans="1:10" s="41" customFormat="1" ht="17.25" customHeight="1">
      <c r="A397" s="276"/>
      <c r="B397" s="277"/>
      <c r="C397" s="277"/>
      <c r="D397" s="278"/>
      <c r="E397" s="213" t="s">
        <v>12</v>
      </c>
      <c r="F397" s="213" t="s">
        <v>13</v>
      </c>
      <c r="G397" s="213" t="s">
        <v>14</v>
      </c>
      <c r="H397" s="65" t="s">
        <v>15</v>
      </c>
      <c r="I397" s="278"/>
      <c r="J397" s="212" t="s">
        <v>16</v>
      </c>
    </row>
    <row r="398" spans="1:10" s="41" customFormat="1" ht="17.25" customHeight="1">
      <c r="A398" s="9">
        <v>46</v>
      </c>
      <c r="B398" s="50" t="s">
        <v>683</v>
      </c>
      <c r="C398" s="50" t="s">
        <v>661</v>
      </c>
      <c r="D398" s="9" t="s">
        <v>292</v>
      </c>
      <c r="E398" s="93">
        <v>100000</v>
      </c>
      <c r="F398" s="93">
        <v>100000</v>
      </c>
      <c r="G398" s="93" t="s">
        <v>251</v>
      </c>
      <c r="H398" s="94" t="s">
        <v>684</v>
      </c>
      <c r="I398" s="26" t="s">
        <v>582</v>
      </c>
      <c r="J398" s="9" t="s">
        <v>21</v>
      </c>
    </row>
    <row r="399" spans="1:10" s="41" customFormat="1" ht="17.25" customHeight="1">
      <c r="A399" s="11"/>
      <c r="B399" s="47" t="s">
        <v>685</v>
      </c>
      <c r="C399" s="47" t="s">
        <v>619</v>
      </c>
      <c r="D399" s="11"/>
      <c r="E399" s="146"/>
      <c r="F399" s="146"/>
      <c r="G399" s="146"/>
      <c r="H399" s="102" t="s">
        <v>686</v>
      </c>
      <c r="I399" s="66" t="s">
        <v>604</v>
      </c>
      <c r="J399" s="11" t="s">
        <v>25</v>
      </c>
    </row>
    <row r="400" spans="1:10" s="41" customFormat="1" ht="17.25" customHeight="1">
      <c r="A400" s="10">
        <v>47</v>
      </c>
      <c r="B400" s="55" t="s">
        <v>687</v>
      </c>
      <c r="C400" s="50" t="s">
        <v>661</v>
      </c>
      <c r="D400" s="9" t="s">
        <v>292</v>
      </c>
      <c r="E400" s="93">
        <v>150000</v>
      </c>
      <c r="F400" s="93" t="s">
        <v>251</v>
      </c>
      <c r="G400" s="93" t="s">
        <v>251</v>
      </c>
      <c r="H400" s="94" t="s">
        <v>679</v>
      </c>
      <c r="I400" s="26" t="s">
        <v>598</v>
      </c>
      <c r="J400" s="9" t="s">
        <v>21</v>
      </c>
    </row>
    <row r="401" spans="1:10" s="41" customFormat="1" ht="17.25" customHeight="1">
      <c r="A401" s="10"/>
      <c r="B401" s="55" t="s">
        <v>688</v>
      </c>
      <c r="C401" s="55" t="s">
        <v>619</v>
      </c>
      <c r="D401" s="10"/>
      <c r="E401" s="163"/>
      <c r="F401" s="163"/>
      <c r="G401" s="163"/>
      <c r="H401" s="92" t="s">
        <v>2498</v>
      </c>
      <c r="I401" s="25" t="s">
        <v>619</v>
      </c>
      <c r="J401" s="10" t="s">
        <v>25</v>
      </c>
    </row>
    <row r="402" spans="1:10" s="41" customFormat="1" ht="17.25" customHeight="1">
      <c r="A402" s="10"/>
      <c r="B402" s="55" t="s">
        <v>689</v>
      </c>
      <c r="C402" s="47"/>
      <c r="D402" s="11"/>
      <c r="E402" s="146"/>
      <c r="F402" s="146"/>
      <c r="G402" s="146"/>
      <c r="H402" s="102"/>
      <c r="I402" s="66"/>
      <c r="J402" s="11"/>
    </row>
    <row r="403" spans="1:10" s="41" customFormat="1" ht="17.25" customHeight="1">
      <c r="A403" s="9">
        <v>48</v>
      </c>
      <c r="B403" s="50" t="s">
        <v>687</v>
      </c>
      <c r="C403" s="50" t="s">
        <v>661</v>
      </c>
      <c r="D403" s="9" t="s">
        <v>690</v>
      </c>
      <c r="E403" s="93">
        <v>150000</v>
      </c>
      <c r="F403" s="93" t="s">
        <v>251</v>
      </c>
      <c r="G403" s="93" t="s">
        <v>251</v>
      </c>
      <c r="H403" s="94" t="s">
        <v>679</v>
      </c>
      <c r="I403" s="26" t="s">
        <v>598</v>
      </c>
      <c r="J403" s="9" t="s">
        <v>21</v>
      </c>
    </row>
    <row r="404" spans="1:10" s="41" customFormat="1" ht="17.25" customHeight="1">
      <c r="A404" s="10"/>
      <c r="B404" s="55" t="s">
        <v>691</v>
      </c>
      <c r="C404" s="55" t="s">
        <v>619</v>
      </c>
      <c r="D404" s="10"/>
      <c r="E404" s="163"/>
      <c r="F404" s="163"/>
      <c r="G404" s="163"/>
      <c r="H404" s="92" t="s">
        <v>2498</v>
      </c>
      <c r="I404" s="25" t="s">
        <v>619</v>
      </c>
      <c r="J404" s="10" t="s">
        <v>25</v>
      </c>
    </row>
    <row r="405" spans="1:10" s="41" customFormat="1" ht="17.25" customHeight="1">
      <c r="A405" s="11"/>
      <c r="B405" s="192" t="s">
        <v>692</v>
      </c>
      <c r="C405" s="47"/>
      <c r="D405" s="11"/>
      <c r="E405" s="146"/>
      <c r="F405" s="146"/>
      <c r="G405" s="146"/>
      <c r="H405" s="102"/>
      <c r="I405" s="25"/>
      <c r="J405" s="11"/>
    </row>
    <row r="406" spans="1:10" s="41" customFormat="1" ht="17.25" customHeight="1">
      <c r="A406" s="9">
        <v>49</v>
      </c>
      <c r="B406" s="50" t="s">
        <v>687</v>
      </c>
      <c r="C406" s="50" t="s">
        <v>661</v>
      </c>
      <c r="D406" s="9" t="s">
        <v>690</v>
      </c>
      <c r="E406" s="93">
        <v>150000</v>
      </c>
      <c r="F406" s="93" t="s">
        <v>251</v>
      </c>
      <c r="G406" s="185" t="s">
        <v>251</v>
      </c>
      <c r="H406" s="159" t="s">
        <v>662</v>
      </c>
      <c r="I406" s="26" t="s">
        <v>598</v>
      </c>
      <c r="J406" s="7" t="s">
        <v>21</v>
      </c>
    </row>
    <row r="407" spans="1:10" s="41" customFormat="1" ht="17.25" customHeight="1">
      <c r="A407" s="10"/>
      <c r="B407" s="55" t="s">
        <v>693</v>
      </c>
      <c r="C407" s="55" t="s">
        <v>619</v>
      </c>
      <c r="D407" s="10"/>
      <c r="E407" s="163"/>
      <c r="F407" s="163"/>
      <c r="G407" s="186"/>
      <c r="H407" s="160" t="s">
        <v>663</v>
      </c>
      <c r="I407" s="25" t="s">
        <v>619</v>
      </c>
      <c r="J407" s="15" t="s">
        <v>25</v>
      </c>
    </row>
    <row r="408" spans="1:10" s="41" customFormat="1" ht="17.25" customHeight="1">
      <c r="A408" s="156">
        <v>50</v>
      </c>
      <c r="B408" s="50" t="s">
        <v>694</v>
      </c>
      <c r="C408" s="50" t="s">
        <v>661</v>
      </c>
      <c r="D408" s="9" t="s">
        <v>690</v>
      </c>
      <c r="E408" s="93" t="s">
        <v>137</v>
      </c>
      <c r="F408" s="93">
        <v>100000</v>
      </c>
      <c r="G408" s="93" t="s">
        <v>251</v>
      </c>
      <c r="H408" s="94" t="s">
        <v>662</v>
      </c>
      <c r="I408" s="26" t="s">
        <v>598</v>
      </c>
      <c r="J408" s="9" t="s">
        <v>21</v>
      </c>
    </row>
    <row r="409" spans="1:10" s="41" customFormat="1" ht="17.25" customHeight="1">
      <c r="A409" s="158"/>
      <c r="B409" s="55" t="s">
        <v>695</v>
      </c>
      <c r="C409" s="55" t="s">
        <v>619</v>
      </c>
      <c r="D409" s="10"/>
      <c r="E409" s="163" t="s">
        <v>420</v>
      </c>
      <c r="F409" s="163"/>
      <c r="G409" s="163"/>
      <c r="H409" s="92" t="s">
        <v>663</v>
      </c>
      <c r="I409" s="25" t="s">
        <v>619</v>
      </c>
      <c r="J409" s="10" t="s">
        <v>25</v>
      </c>
    </row>
    <row r="410" spans="1:10" s="41" customFormat="1" ht="17.25" customHeight="1">
      <c r="A410" s="157"/>
      <c r="B410" s="47" t="s">
        <v>696</v>
      </c>
      <c r="C410" s="47"/>
      <c r="D410" s="11"/>
      <c r="E410" s="146"/>
      <c r="F410" s="146"/>
      <c r="G410" s="146"/>
      <c r="H410" s="102" t="s">
        <v>2499</v>
      </c>
      <c r="I410" s="66"/>
      <c r="J410" s="11"/>
    </row>
    <row r="411" spans="1:10" s="41" customFormat="1" ht="17.25" customHeight="1">
      <c r="A411" s="156">
        <v>51</v>
      </c>
      <c r="B411" s="50" t="s">
        <v>697</v>
      </c>
      <c r="C411" s="50" t="s">
        <v>661</v>
      </c>
      <c r="D411" s="9" t="s">
        <v>296</v>
      </c>
      <c r="E411" s="93" t="s">
        <v>137</v>
      </c>
      <c r="F411" s="93">
        <v>100000</v>
      </c>
      <c r="G411" s="93" t="s">
        <v>251</v>
      </c>
      <c r="H411" s="94" t="s">
        <v>679</v>
      </c>
      <c r="I411" s="26" t="s">
        <v>598</v>
      </c>
      <c r="J411" s="9" t="s">
        <v>21</v>
      </c>
    </row>
    <row r="412" spans="1:10" s="41" customFormat="1" ht="17.25" customHeight="1">
      <c r="A412" s="157"/>
      <c r="B412" s="47" t="s">
        <v>698</v>
      </c>
      <c r="C412" s="47" t="s">
        <v>619</v>
      </c>
      <c r="D412" s="11"/>
      <c r="E412" s="146"/>
      <c r="F412" s="146"/>
      <c r="G412" s="146"/>
      <c r="H412" s="102" t="s">
        <v>681</v>
      </c>
      <c r="I412" s="66" t="s">
        <v>619</v>
      </c>
      <c r="J412" s="11" t="s">
        <v>25</v>
      </c>
    </row>
    <row r="413" spans="1:10" s="41" customFormat="1" ht="17.25" customHeight="1">
      <c r="A413" s="158">
        <v>52</v>
      </c>
      <c r="B413" s="42" t="s">
        <v>699</v>
      </c>
      <c r="C413" s="55" t="s">
        <v>661</v>
      </c>
      <c r="D413" s="10" t="s">
        <v>296</v>
      </c>
      <c r="E413" s="163">
        <v>150000</v>
      </c>
      <c r="F413" s="163" t="s">
        <v>251</v>
      </c>
      <c r="G413" s="163" t="s">
        <v>251</v>
      </c>
      <c r="H413" s="92" t="s">
        <v>679</v>
      </c>
      <c r="I413" s="25" t="s">
        <v>598</v>
      </c>
      <c r="J413" s="10" t="s">
        <v>21</v>
      </c>
    </row>
    <row r="414" spans="1:10" s="41" customFormat="1" ht="17.25" customHeight="1">
      <c r="A414" s="158"/>
      <c r="B414" s="42" t="s">
        <v>700</v>
      </c>
      <c r="C414" s="55" t="s">
        <v>619</v>
      </c>
      <c r="D414" s="10"/>
      <c r="E414" s="163"/>
      <c r="F414" s="163"/>
      <c r="G414" s="163"/>
      <c r="H414" s="92" t="s">
        <v>681</v>
      </c>
      <c r="I414" s="25" t="s">
        <v>619</v>
      </c>
      <c r="J414" s="10" t="s">
        <v>25</v>
      </c>
    </row>
    <row r="415" spans="1:10" s="41" customFormat="1" ht="17.25" customHeight="1">
      <c r="A415" s="156">
        <v>53</v>
      </c>
      <c r="B415" s="38" t="s">
        <v>701</v>
      </c>
      <c r="C415" s="38" t="s">
        <v>702</v>
      </c>
      <c r="D415" s="7" t="s">
        <v>19</v>
      </c>
      <c r="E415" s="166">
        <v>500000</v>
      </c>
      <c r="F415" s="166">
        <v>300000</v>
      </c>
      <c r="G415" s="166">
        <v>100000</v>
      </c>
      <c r="H415" s="39" t="s">
        <v>2485</v>
      </c>
      <c r="I415" s="40" t="s">
        <v>703</v>
      </c>
      <c r="J415" s="7" t="s">
        <v>21</v>
      </c>
    </row>
    <row r="416" spans="1:10" s="41" customFormat="1" ht="17.25" customHeight="1">
      <c r="A416" s="204"/>
      <c r="B416" s="46"/>
      <c r="C416" s="46" t="s">
        <v>600</v>
      </c>
      <c r="D416" s="15"/>
      <c r="E416" s="181"/>
      <c r="F416" s="181"/>
      <c r="G416" s="181"/>
      <c r="H416" s="48" t="s">
        <v>704</v>
      </c>
      <c r="I416" s="95" t="s">
        <v>705</v>
      </c>
      <c r="J416" s="11" t="s">
        <v>25</v>
      </c>
    </row>
    <row r="417" spans="1:10" s="41" customFormat="1" ht="17.25" customHeight="1">
      <c r="A417" s="202">
        <v>54</v>
      </c>
      <c r="B417" s="193" t="s">
        <v>2533</v>
      </c>
      <c r="C417" s="83" t="s">
        <v>706</v>
      </c>
      <c r="D417" s="202" t="s">
        <v>247</v>
      </c>
      <c r="E417" s="178">
        <v>300000</v>
      </c>
      <c r="F417" s="178">
        <v>200000</v>
      </c>
      <c r="G417" s="178">
        <v>100000</v>
      </c>
      <c r="H417" s="84" t="s">
        <v>707</v>
      </c>
      <c r="I417" s="85" t="s">
        <v>598</v>
      </c>
      <c r="J417" s="202" t="s">
        <v>521</v>
      </c>
    </row>
    <row r="418" spans="1:10" s="41" customFormat="1" ht="17.25" customHeight="1">
      <c r="A418" s="158"/>
      <c r="B418" s="193" t="s">
        <v>2534</v>
      </c>
      <c r="C418" s="83" t="s">
        <v>708</v>
      </c>
      <c r="D418" s="22"/>
      <c r="E418" s="178"/>
      <c r="F418" s="178"/>
      <c r="G418" s="178"/>
      <c r="H418" s="84" t="s">
        <v>2486</v>
      </c>
      <c r="I418" s="85" t="s">
        <v>709</v>
      </c>
      <c r="J418" s="22" t="s">
        <v>25</v>
      </c>
    </row>
    <row r="419" spans="1:10" s="41" customFormat="1" ht="17.25" customHeight="1">
      <c r="A419" s="158"/>
      <c r="B419" s="193" t="s">
        <v>2535</v>
      </c>
      <c r="C419" s="83"/>
      <c r="D419" s="22"/>
      <c r="E419" s="178"/>
      <c r="F419" s="178"/>
      <c r="G419" s="178"/>
      <c r="H419" s="84"/>
      <c r="I419" s="85"/>
      <c r="J419" s="22"/>
    </row>
    <row r="420" spans="1:10" s="41" customFormat="1" ht="17.25" customHeight="1">
      <c r="A420" s="158"/>
      <c r="B420" s="193" t="s">
        <v>2536</v>
      </c>
      <c r="C420" s="83"/>
      <c r="D420" s="22"/>
      <c r="E420" s="178"/>
      <c r="F420" s="178"/>
      <c r="G420" s="178"/>
      <c r="H420" s="84"/>
      <c r="I420" s="85"/>
      <c r="J420" s="22"/>
    </row>
    <row r="421" spans="1:10" s="41" customFormat="1" ht="17.25" customHeight="1">
      <c r="A421" s="158"/>
      <c r="B421" s="193" t="s">
        <v>710</v>
      </c>
      <c r="C421" s="83"/>
      <c r="D421" s="22"/>
      <c r="E421" s="178"/>
      <c r="F421" s="178"/>
      <c r="G421" s="178"/>
      <c r="H421" s="84"/>
      <c r="I421" s="85"/>
      <c r="J421" s="22"/>
    </row>
    <row r="422" spans="1:10" s="41" customFormat="1" ht="17.25" customHeight="1">
      <c r="A422" s="158"/>
      <c r="B422" s="193" t="s">
        <v>2537</v>
      </c>
      <c r="C422" s="83"/>
      <c r="D422" s="22"/>
      <c r="E422" s="178"/>
      <c r="F422" s="178"/>
      <c r="G422" s="178"/>
      <c r="H422" s="84"/>
      <c r="I422" s="85"/>
      <c r="J422" s="22"/>
    </row>
    <row r="423" spans="1:10" s="41" customFormat="1" ht="17.25" customHeight="1">
      <c r="A423" s="158"/>
      <c r="B423" s="193" t="s">
        <v>2538</v>
      </c>
      <c r="C423" s="83"/>
      <c r="D423" s="22" t="s">
        <v>420</v>
      </c>
      <c r="E423" s="178"/>
      <c r="F423" s="178"/>
      <c r="G423" s="178"/>
      <c r="H423" s="84"/>
      <c r="I423" s="85"/>
      <c r="J423" s="22"/>
    </row>
    <row r="424" spans="1:10" s="41" customFormat="1" ht="17.25" customHeight="1">
      <c r="A424" s="212"/>
      <c r="B424" s="256" t="s">
        <v>2539</v>
      </c>
      <c r="C424" s="86"/>
      <c r="D424" s="212"/>
      <c r="E424" s="179"/>
      <c r="F424" s="179"/>
      <c r="G424" s="179"/>
      <c r="H424" s="87"/>
      <c r="I424" s="88"/>
      <c r="J424" s="212"/>
    </row>
    <row r="425" spans="1:10" ht="17.25" customHeight="1">
      <c r="A425" s="275" t="s">
        <v>4</v>
      </c>
      <c r="B425" s="277" t="s">
        <v>5</v>
      </c>
      <c r="C425" s="277" t="s">
        <v>6</v>
      </c>
      <c r="D425" s="278" t="s">
        <v>7</v>
      </c>
      <c r="E425" s="279" t="s">
        <v>8</v>
      </c>
      <c r="F425" s="280"/>
      <c r="G425" s="281"/>
      <c r="H425" s="63" t="s">
        <v>9</v>
      </c>
      <c r="I425" s="278" t="s">
        <v>10</v>
      </c>
      <c r="J425" s="211" t="s">
        <v>11</v>
      </c>
    </row>
    <row r="426" spans="1:10" s="41" customFormat="1" ht="17.25" customHeight="1">
      <c r="A426" s="276"/>
      <c r="B426" s="277"/>
      <c r="C426" s="277"/>
      <c r="D426" s="278"/>
      <c r="E426" s="213" t="s">
        <v>12</v>
      </c>
      <c r="F426" s="213" t="s">
        <v>13</v>
      </c>
      <c r="G426" s="213" t="s">
        <v>14</v>
      </c>
      <c r="H426" s="65" t="s">
        <v>15</v>
      </c>
      <c r="I426" s="278"/>
      <c r="J426" s="212" t="s">
        <v>16</v>
      </c>
    </row>
    <row r="427" spans="1:10" s="41" customFormat="1" ht="19.5" customHeight="1">
      <c r="A427" s="211">
        <v>55</v>
      </c>
      <c r="B427" s="80" t="s">
        <v>711</v>
      </c>
      <c r="C427" s="50" t="s">
        <v>712</v>
      </c>
      <c r="D427" s="21" t="s">
        <v>567</v>
      </c>
      <c r="E427" s="177">
        <v>200000</v>
      </c>
      <c r="F427" s="177" t="s">
        <v>155</v>
      </c>
      <c r="G427" s="187" t="s">
        <v>155</v>
      </c>
      <c r="H427" s="94" t="s">
        <v>662</v>
      </c>
      <c r="I427" s="40" t="s">
        <v>598</v>
      </c>
      <c r="J427" s="21" t="s">
        <v>521</v>
      </c>
    </row>
    <row r="428" spans="1:10" s="41" customFormat="1" ht="19.5" customHeight="1">
      <c r="A428" s="158"/>
      <c r="B428" s="83" t="s">
        <v>713</v>
      </c>
      <c r="C428" s="55" t="s">
        <v>714</v>
      </c>
      <c r="D428" s="22"/>
      <c r="E428" s="178"/>
      <c r="F428" s="178"/>
      <c r="G428" s="188"/>
      <c r="H428" s="92" t="s">
        <v>663</v>
      </c>
      <c r="I428" s="45" t="s">
        <v>715</v>
      </c>
      <c r="J428" s="22" t="s">
        <v>25</v>
      </c>
    </row>
    <row r="429" spans="1:10" s="41" customFormat="1" ht="19.5" customHeight="1">
      <c r="A429" s="158"/>
      <c r="B429" s="83"/>
      <c r="C429" s="55" t="s">
        <v>716</v>
      </c>
      <c r="D429" s="22"/>
      <c r="E429" s="178"/>
      <c r="F429" s="178"/>
      <c r="G429" s="188"/>
      <c r="H429" s="92" t="s">
        <v>665</v>
      </c>
      <c r="I429" s="45"/>
      <c r="J429" s="22"/>
    </row>
    <row r="430" spans="1:10" s="41" customFormat="1" ht="19.5" customHeight="1">
      <c r="A430" s="156">
        <v>56</v>
      </c>
      <c r="B430" s="80" t="s">
        <v>717</v>
      </c>
      <c r="C430" s="50" t="s">
        <v>712</v>
      </c>
      <c r="D430" s="21" t="s">
        <v>567</v>
      </c>
      <c r="E430" s="177">
        <v>200000</v>
      </c>
      <c r="F430" s="177" t="s">
        <v>155</v>
      </c>
      <c r="G430" s="177" t="s">
        <v>155</v>
      </c>
      <c r="H430" s="94" t="s">
        <v>662</v>
      </c>
      <c r="I430" s="26" t="s">
        <v>598</v>
      </c>
      <c r="J430" s="21" t="s">
        <v>521</v>
      </c>
    </row>
    <row r="431" spans="1:10" s="41" customFormat="1" ht="19.5" customHeight="1">
      <c r="A431" s="158"/>
      <c r="B431" s="83"/>
      <c r="C431" s="55" t="s">
        <v>714</v>
      </c>
      <c r="D431" s="22"/>
      <c r="E431" s="178"/>
      <c r="F431" s="178"/>
      <c r="G431" s="178"/>
      <c r="H431" s="92" t="s">
        <v>663</v>
      </c>
      <c r="I431" s="25" t="s">
        <v>715</v>
      </c>
      <c r="J431" s="22" t="s">
        <v>25</v>
      </c>
    </row>
    <row r="432" spans="1:10" s="41" customFormat="1" ht="19.5" customHeight="1">
      <c r="A432" s="158"/>
      <c r="B432" s="83"/>
      <c r="C432" s="55" t="s">
        <v>716</v>
      </c>
      <c r="D432" s="22"/>
      <c r="E432" s="178"/>
      <c r="F432" s="178"/>
      <c r="G432" s="178"/>
      <c r="H432" s="92" t="s">
        <v>665</v>
      </c>
      <c r="I432" s="25"/>
      <c r="J432" s="22"/>
    </row>
    <row r="433" spans="1:10" s="41" customFormat="1" ht="19.5" customHeight="1">
      <c r="A433" s="156">
        <v>57</v>
      </c>
      <c r="B433" s="127" t="s">
        <v>718</v>
      </c>
      <c r="C433" s="50" t="s">
        <v>712</v>
      </c>
      <c r="D433" s="33" t="s">
        <v>247</v>
      </c>
      <c r="E433" s="177" t="s">
        <v>137</v>
      </c>
      <c r="F433" s="177">
        <v>1500000</v>
      </c>
      <c r="G433" s="187">
        <v>1500000</v>
      </c>
      <c r="H433" s="94" t="s">
        <v>662</v>
      </c>
      <c r="I433" s="40" t="s">
        <v>598</v>
      </c>
      <c r="J433" s="156" t="s">
        <v>521</v>
      </c>
    </row>
    <row r="434" spans="1:10" s="41" customFormat="1" ht="19.5" customHeight="1">
      <c r="A434" s="158"/>
      <c r="B434" s="123" t="s">
        <v>2487</v>
      </c>
      <c r="C434" s="55" t="s">
        <v>714</v>
      </c>
      <c r="D434" s="29"/>
      <c r="E434" s="178"/>
      <c r="F434" s="178"/>
      <c r="G434" s="188"/>
      <c r="H434" s="92" t="s">
        <v>663</v>
      </c>
      <c r="I434" s="45" t="s">
        <v>715</v>
      </c>
      <c r="J434" s="22" t="s">
        <v>25</v>
      </c>
    </row>
    <row r="435" spans="1:10" s="41" customFormat="1" ht="19.5" customHeight="1">
      <c r="A435" s="158"/>
      <c r="B435" s="123" t="s">
        <v>719</v>
      </c>
      <c r="C435" s="55" t="s">
        <v>716</v>
      </c>
      <c r="D435" s="29"/>
      <c r="E435" s="178"/>
      <c r="F435" s="178"/>
      <c r="G435" s="188"/>
      <c r="H435" s="92" t="s">
        <v>665</v>
      </c>
      <c r="I435" s="45"/>
      <c r="J435" s="22"/>
    </row>
    <row r="436" spans="1:10" s="41" customFormat="1" ht="19.5" customHeight="1">
      <c r="A436" s="158"/>
      <c r="B436" s="123" t="s">
        <v>720</v>
      </c>
      <c r="C436" s="55"/>
      <c r="D436" s="29"/>
      <c r="E436" s="178"/>
      <c r="F436" s="178"/>
      <c r="G436" s="188"/>
      <c r="H436" s="84"/>
      <c r="I436" s="45"/>
      <c r="J436" s="22"/>
    </row>
    <row r="437" spans="1:10" s="41" customFormat="1" ht="19.5" customHeight="1">
      <c r="A437" s="158"/>
      <c r="B437" s="123" t="s">
        <v>721</v>
      </c>
      <c r="C437" s="55"/>
      <c r="D437" s="29"/>
      <c r="E437" s="178"/>
      <c r="F437" s="178"/>
      <c r="G437" s="188"/>
      <c r="H437" s="84"/>
      <c r="I437" s="45"/>
      <c r="J437" s="22"/>
    </row>
    <row r="438" spans="1:10" s="41" customFormat="1" ht="19.5" customHeight="1">
      <c r="A438" s="158"/>
      <c r="B438" s="123" t="s">
        <v>722</v>
      </c>
      <c r="C438" s="55"/>
      <c r="D438" s="29"/>
      <c r="E438" s="178"/>
      <c r="F438" s="178"/>
      <c r="G438" s="188"/>
      <c r="H438" s="84"/>
      <c r="I438" s="45"/>
      <c r="J438" s="22"/>
    </row>
    <row r="439" spans="1:10" s="41" customFormat="1" ht="19.5" customHeight="1">
      <c r="A439" s="156">
        <v>58</v>
      </c>
      <c r="B439" s="80" t="s">
        <v>723</v>
      </c>
      <c r="C439" s="50" t="s">
        <v>712</v>
      </c>
      <c r="D439" s="21"/>
      <c r="E439" s="177"/>
      <c r="F439" s="177"/>
      <c r="G439" s="177"/>
      <c r="H439" s="94" t="s">
        <v>662</v>
      </c>
      <c r="I439" s="26" t="s">
        <v>598</v>
      </c>
      <c r="J439" s="21" t="s">
        <v>521</v>
      </c>
    </row>
    <row r="440" spans="1:10" s="41" customFormat="1" ht="19.5" customHeight="1">
      <c r="A440" s="158"/>
      <c r="B440" s="83" t="s">
        <v>724</v>
      </c>
      <c r="C440" s="55" t="s">
        <v>714</v>
      </c>
      <c r="D440" s="22" t="s">
        <v>81</v>
      </c>
      <c r="E440" s="178">
        <v>300000</v>
      </c>
      <c r="F440" s="178" t="s">
        <v>137</v>
      </c>
      <c r="G440" s="178" t="s">
        <v>137</v>
      </c>
      <c r="H440" s="92" t="s">
        <v>663</v>
      </c>
      <c r="I440" s="25" t="s">
        <v>715</v>
      </c>
      <c r="J440" s="22" t="s">
        <v>25</v>
      </c>
    </row>
    <row r="441" spans="1:10" s="41" customFormat="1" ht="19.5" customHeight="1">
      <c r="A441" s="158"/>
      <c r="B441" s="83" t="s">
        <v>725</v>
      </c>
      <c r="C441" s="55" t="s">
        <v>716</v>
      </c>
      <c r="D441" s="22"/>
      <c r="E441" s="178"/>
      <c r="F441" s="178"/>
      <c r="G441" s="178"/>
      <c r="H441" s="92" t="s">
        <v>665</v>
      </c>
      <c r="I441" s="25"/>
      <c r="J441" s="22"/>
    </row>
    <row r="442" spans="1:10" s="41" customFormat="1" ht="19.5" customHeight="1">
      <c r="A442" s="156">
        <v>59</v>
      </c>
      <c r="B442" s="118" t="s">
        <v>726</v>
      </c>
      <c r="C442" s="50" t="s">
        <v>712</v>
      </c>
      <c r="D442" s="21"/>
      <c r="E442" s="177"/>
      <c r="F442" s="177"/>
      <c r="G442" s="177"/>
      <c r="H442" s="94" t="s">
        <v>662</v>
      </c>
      <c r="I442" s="26" t="s">
        <v>598</v>
      </c>
      <c r="J442" s="21" t="s">
        <v>521</v>
      </c>
    </row>
    <row r="443" spans="1:10" s="41" customFormat="1" ht="19.5" customHeight="1">
      <c r="A443" s="158"/>
      <c r="B443" s="106" t="s">
        <v>727</v>
      </c>
      <c r="C443" s="55" t="s">
        <v>714</v>
      </c>
      <c r="D443" s="158" t="s">
        <v>81</v>
      </c>
      <c r="E443" s="178">
        <v>300000</v>
      </c>
      <c r="F443" s="178">
        <v>200000</v>
      </c>
      <c r="G443" s="178" t="s">
        <v>137</v>
      </c>
      <c r="H443" s="92" t="s">
        <v>663</v>
      </c>
      <c r="I443" s="25" t="s">
        <v>715</v>
      </c>
      <c r="J443" s="158" t="s">
        <v>25</v>
      </c>
    </row>
    <row r="444" spans="1:10" s="41" customFormat="1" ht="19.5" customHeight="1">
      <c r="A444" s="157"/>
      <c r="B444" s="119"/>
      <c r="C444" s="47" t="s">
        <v>716</v>
      </c>
      <c r="D444" s="157"/>
      <c r="E444" s="179"/>
      <c r="F444" s="179"/>
      <c r="G444" s="179"/>
      <c r="H444" s="102" t="s">
        <v>665</v>
      </c>
      <c r="I444" s="66"/>
      <c r="J444" s="157"/>
    </row>
    <row r="445" spans="1:10" s="41" customFormat="1" ht="19.5" customHeight="1">
      <c r="A445" s="156">
        <v>60</v>
      </c>
      <c r="B445" s="127" t="s">
        <v>732</v>
      </c>
      <c r="C445" s="50" t="s">
        <v>733</v>
      </c>
      <c r="D445" s="33" t="s">
        <v>262</v>
      </c>
      <c r="E445" s="177" t="s">
        <v>155</v>
      </c>
      <c r="F445" s="177">
        <v>500000</v>
      </c>
      <c r="G445" s="177" t="s">
        <v>137</v>
      </c>
      <c r="H445" s="94" t="s">
        <v>662</v>
      </c>
      <c r="I445" s="128" t="s">
        <v>598</v>
      </c>
      <c r="J445" s="62" t="s">
        <v>521</v>
      </c>
    </row>
    <row r="446" spans="1:10" s="41" customFormat="1" ht="19.5" customHeight="1">
      <c r="A446" s="158"/>
      <c r="B446" s="123"/>
      <c r="C446" s="55" t="s">
        <v>734</v>
      </c>
      <c r="D446" s="29"/>
      <c r="E446" s="178"/>
      <c r="F446" s="178"/>
      <c r="G446" s="178"/>
      <c r="H446" s="92" t="s">
        <v>663</v>
      </c>
      <c r="I446" s="126" t="s">
        <v>715</v>
      </c>
      <c r="J446" s="22" t="s">
        <v>25</v>
      </c>
    </row>
    <row r="447" spans="1:10" s="41" customFormat="1" ht="19.5" customHeight="1">
      <c r="A447" s="157"/>
      <c r="B447" s="154"/>
      <c r="C447" s="47"/>
      <c r="D447" s="155"/>
      <c r="E447" s="179"/>
      <c r="F447" s="179"/>
      <c r="G447" s="179"/>
      <c r="H447" s="92" t="s">
        <v>2489</v>
      </c>
      <c r="I447" s="137"/>
      <c r="J447" s="64"/>
    </row>
    <row r="448" spans="1:10" s="41" customFormat="1" ht="19.5" customHeight="1">
      <c r="A448" s="161">
        <v>61</v>
      </c>
      <c r="B448" s="118" t="s">
        <v>735</v>
      </c>
      <c r="C448" s="50" t="s">
        <v>712</v>
      </c>
      <c r="D448" s="33" t="s">
        <v>262</v>
      </c>
      <c r="E448" s="177" t="s">
        <v>155</v>
      </c>
      <c r="F448" s="177">
        <v>100000</v>
      </c>
      <c r="G448" s="177" t="s">
        <v>137</v>
      </c>
      <c r="H448" s="94" t="s">
        <v>662</v>
      </c>
      <c r="I448" s="26" t="s">
        <v>598</v>
      </c>
      <c r="J448" s="161" t="s">
        <v>521</v>
      </c>
    </row>
    <row r="449" spans="1:10" s="41" customFormat="1" ht="19.5" customHeight="1">
      <c r="A449" s="162"/>
      <c r="B449" s="106" t="s">
        <v>736</v>
      </c>
      <c r="C449" s="55" t="s">
        <v>714</v>
      </c>
      <c r="D449" s="29"/>
      <c r="E449" s="178"/>
      <c r="F449" s="178"/>
      <c r="G449" s="178"/>
      <c r="H449" s="92" t="s">
        <v>663</v>
      </c>
      <c r="I449" s="25" t="s">
        <v>715</v>
      </c>
      <c r="J449" s="162" t="s">
        <v>25</v>
      </c>
    </row>
    <row r="450" spans="1:10" s="41" customFormat="1" ht="19.5" customHeight="1">
      <c r="A450" s="212"/>
      <c r="B450" s="119"/>
      <c r="C450" s="47" t="s">
        <v>716</v>
      </c>
      <c r="D450" s="155"/>
      <c r="E450" s="179"/>
      <c r="F450" s="179"/>
      <c r="G450" s="179"/>
      <c r="H450" s="102" t="s">
        <v>2489</v>
      </c>
      <c r="I450" s="66"/>
      <c r="J450" s="212"/>
    </row>
    <row r="451" spans="1:10" ht="17.25" customHeight="1">
      <c r="A451" s="275" t="s">
        <v>4</v>
      </c>
      <c r="B451" s="277" t="s">
        <v>5</v>
      </c>
      <c r="C451" s="277" t="s">
        <v>6</v>
      </c>
      <c r="D451" s="278" t="s">
        <v>7</v>
      </c>
      <c r="E451" s="279" t="s">
        <v>8</v>
      </c>
      <c r="F451" s="280"/>
      <c r="G451" s="281"/>
      <c r="H451" s="63" t="s">
        <v>9</v>
      </c>
      <c r="I451" s="278" t="s">
        <v>10</v>
      </c>
      <c r="J451" s="211" t="s">
        <v>11</v>
      </c>
    </row>
    <row r="452" spans="1:10" s="41" customFormat="1" ht="17.25" customHeight="1">
      <c r="A452" s="276"/>
      <c r="B452" s="277"/>
      <c r="C452" s="277"/>
      <c r="D452" s="278"/>
      <c r="E452" s="213" t="s">
        <v>12</v>
      </c>
      <c r="F452" s="213" t="s">
        <v>13</v>
      </c>
      <c r="G452" s="213" t="s">
        <v>14</v>
      </c>
      <c r="H452" s="65" t="s">
        <v>15</v>
      </c>
      <c r="I452" s="278"/>
      <c r="J452" s="212" t="s">
        <v>16</v>
      </c>
    </row>
    <row r="453" spans="1:10" s="41" customFormat="1" ht="19.5" customHeight="1">
      <c r="A453" s="158">
        <v>62</v>
      </c>
      <c r="B453" s="89" t="s">
        <v>728</v>
      </c>
      <c r="C453" s="55" t="s">
        <v>712</v>
      </c>
      <c r="D453" s="29" t="s">
        <v>262</v>
      </c>
      <c r="E453" s="178">
        <v>500000</v>
      </c>
      <c r="F453" s="178">
        <v>500000</v>
      </c>
      <c r="G453" s="178"/>
      <c r="H453" s="92" t="s">
        <v>662</v>
      </c>
      <c r="I453" s="126" t="s">
        <v>598</v>
      </c>
      <c r="J453" s="22" t="s">
        <v>521</v>
      </c>
    </row>
    <row r="454" spans="1:10" s="41" customFormat="1" ht="19.5" customHeight="1">
      <c r="A454" s="158"/>
      <c r="B454" s="89" t="s">
        <v>2437</v>
      </c>
      <c r="C454" s="55" t="s">
        <v>714</v>
      </c>
      <c r="D454" s="29"/>
      <c r="E454" s="178"/>
      <c r="F454" s="178"/>
      <c r="G454" s="178"/>
      <c r="H454" s="92" t="s">
        <v>663</v>
      </c>
      <c r="I454" s="126" t="s">
        <v>715</v>
      </c>
      <c r="J454" s="22" t="s">
        <v>25</v>
      </c>
    </row>
    <row r="455" spans="1:10" s="41" customFormat="1" ht="19.5" customHeight="1">
      <c r="A455" s="158"/>
      <c r="B455" s="89" t="s">
        <v>2438</v>
      </c>
      <c r="C455" s="55" t="s">
        <v>716</v>
      </c>
      <c r="D455" s="29"/>
      <c r="E455" s="178"/>
      <c r="F455" s="178"/>
      <c r="G455" s="178"/>
      <c r="H455" s="92" t="s">
        <v>2488</v>
      </c>
      <c r="I455" s="125"/>
      <c r="J455" s="22"/>
    </row>
    <row r="456" spans="1:10" s="41" customFormat="1" ht="19.5" customHeight="1">
      <c r="A456" s="158"/>
      <c r="B456" s="89" t="s">
        <v>2541</v>
      </c>
      <c r="C456" s="153"/>
      <c r="D456" s="29"/>
      <c r="E456" s="178"/>
      <c r="F456" s="178"/>
      <c r="G456" s="178"/>
      <c r="I456" s="153"/>
      <c r="J456" s="153"/>
    </row>
    <row r="457" spans="1:10" s="41" customFormat="1" ht="19.5" customHeight="1">
      <c r="A457" s="158"/>
      <c r="B457" s="194" t="s">
        <v>2540</v>
      </c>
      <c r="C457" s="153"/>
      <c r="D457" s="29"/>
      <c r="E457" s="178"/>
      <c r="F457" s="178"/>
      <c r="G457" s="178"/>
      <c r="H457" s="124"/>
      <c r="I457" s="153"/>
      <c r="J457" s="153"/>
    </row>
    <row r="458" spans="1:10" s="41" customFormat="1" ht="19.5" customHeight="1">
      <c r="A458" s="158"/>
      <c r="B458" s="89" t="s">
        <v>729</v>
      </c>
      <c r="C458" s="55"/>
      <c r="D458" s="29"/>
      <c r="E458" s="178"/>
      <c r="F458" s="178"/>
      <c r="G458" s="178"/>
      <c r="H458" s="124"/>
      <c r="I458" s="125"/>
      <c r="J458" s="22"/>
    </row>
    <row r="459" spans="1:10" s="41" customFormat="1" ht="19.5" customHeight="1">
      <c r="A459" s="158"/>
      <c r="B459" s="89" t="s">
        <v>730</v>
      </c>
      <c r="C459" s="55"/>
      <c r="D459" s="29"/>
      <c r="E459" s="178"/>
      <c r="F459" s="178"/>
      <c r="G459" s="178"/>
      <c r="H459" s="124"/>
      <c r="I459" s="125"/>
      <c r="J459" s="22"/>
    </row>
    <row r="460" spans="1:10" s="41" customFormat="1" ht="19.5" customHeight="1">
      <c r="A460" s="158"/>
      <c r="B460" s="89" t="s">
        <v>731</v>
      </c>
      <c r="C460" s="55"/>
      <c r="D460" s="29"/>
      <c r="E460" s="178"/>
      <c r="F460" s="178"/>
      <c r="G460" s="178"/>
      <c r="H460" s="124"/>
      <c r="I460" s="125"/>
      <c r="J460" s="157"/>
    </row>
    <row r="461" spans="1:10" s="41" customFormat="1" ht="19.5" customHeight="1">
      <c r="A461" s="156">
        <v>63</v>
      </c>
      <c r="B461" s="118" t="s">
        <v>737</v>
      </c>
      <c r="C461" s="50" t="s">
        <v>712</v>
      </c>
      <c r="D461" s="33" t="s">
        <v>269</v>
      </c>
      <c r="E461" s="177" t="s">
        <v>155</v>
      </c>
      <c r="F461" s="177">
        <v>500000</v>
      </c>
      <c r="G461" s="177" t="s">
        <v>137</v>
      </c>
      <c r="H461" s="94" t="s">
        <v>662</v>
      </c>
      <c r="I461" s="26" t="s">
        <v>598</v>
      </c>
      <c r="J461" s="22" t="s">
        <v>521</v>
      </c>
    </row>
    <row r="462" spans="1:10" s="41" customFormat="1" ht="19.5" customHeight="1">
      <c r="A462" s="158"/>
      <c r="B462" s="106" t="s">
        <v>738</v>
      </c>
      <c r="C462" s="55" t="s">
        <v>714</v>
      </c>
      <c r="D462" s="29"/>
      <c r="E462" s="178"/>
      <c r="F462" s="178"/>
      <c r="G462" s="178"/>
      <c r="H462" s="92" t="s">
        <v>663</v>
      </c>
      <c r="I462" s="25" t="s">
        <v>715</v>
      </c>
      <c r="J462" s="22" t="s">
        <v>25</v>
      </c>
    </row>
    <row r="463" spans="1:10" s="41" customFormat="1" ht="19.5" customHeight="1">
      <c r="A463" s="158"/>
      <c r="B463" s="106" t="s">
        <v>739</v>
      </c>
      <c r="C463" s="55" t="s">
        <v>716</v>
      </c>
      <c r="D463" s="29"/>
      <c r="E463" s="178"/>
      <c r="F463" s="178"/>
      <c r="G463" s="178"/>
      <c r="H463" s="92" t="s">
        <v>2489</v>
      </c>
      <c r="I463" s="85"/>
      <c r="J463" s="22"/>
    </row>
    <row r="464" spans="1:10" s="41" customFormat="1" ht="17.25" customHeight="1">
      <c r="A464" s="156">
        <v>64</v>
      </c>
      <c r="B464" s="80" t="s">
        <v>740</v>
      </c>
      <c r="C464" s="50" t="s">
        <v>712</v>
      </c>
      <c r="D464" s="21" t="s">
        <v>269</v>
      </c>
      <c r="E464" s="177">
        <v>200000</v>
      </c>
      <c r="F464" s="177">
        <v>300000</v>
      </c>
      <c r="G464" s="177" t="s">
        <v>137</v>
      </c>
      <c r="H464" s="94" t="s">
        <v>662</v>
      </c>
      <c r="I464" s="26" t="s">
        <v>598</v>
      </c>
      <c r="J464" s="21" t="s">
        <v>521</v>
      </c>
    </row>
    <row r="465" spans="1:10" s="41" customFormat="1" ht="17.25" customHeight="1">
      <c r="A465" s="158"/>
      <c r="B465" s="83" t="s">
        <v>742</v>
      </c>
      <c r="C465" s="55" t="s">
        <v>714</v>
      </c>
      <c r="D465" s="22"/>
      <c r="E465" s="178"/>
      <c r="F465" s="178"/>
      <c r="G465" s="178"/>
      <c r="H465" s="92" t="s">
        <v>663</v>
      </c>
      <c r="I465" s="25" t="s">
        <v>715</v>
      </c>
      <c r="J465" s="22" t="s">
        <v>25</v>
      </c>
    </row>
    <row r="466" spans="1:10" s="41" customFormat="1" ht="17.25" customHeight="1">
      <c r="A466" s="157"/>
      <c r="B466" s="86"/>
      <c r="C466" s="47" t="s">
        <v>716</v>
      </c>
      <c r="D466" s="23"/>
      <c r="E466" s="179"/>
      <c r="F466" s="179"/>
      <c r="G466" s="179"/>
      <c r="H466" s="92" t="s">
        <v>2489</v>
      </c>
      <c r="I466" s="88"/>
      <c r="J466" s="23"/>
    </row>
    <row r="467" spans="1:10" s="41" customFormat="1" ht="17.25" customHeight="1">
      <c r="A467" s="156">
        <v>65</v>
      </c>
      <c r="B467" s="118" t="s">
        <v>743</v>
      </c>
      <c r="C467" s="50" t="s">
        <v>712</v>
      </c>
      <c r="D467" s="21" t="s">
        <v>2439</v>
      </c>
      <c r="E467" s="177">
        <v>200000</v>
      </c>
      <c r="F467" s="177" t="s">
        <v>137</v>
      </c>
      <c r="G467" s="177" t="s">
        <v>137</v>
      </c>
      <c r="H467" s="94" t="s">
        <v>662</v>
      </c>
      <c r="I467" s="26" t="s">
        <v>598</v>
      </c>
      <c r="J467" s="21" t="s">
        <v>521</v>
      </c>
    </row>
    <row r="468" spans="1:10" s="41" customFormat="1" ht="17.25" customHeight="1">
      <c r="A468" s="158"/>
      <c r="B468" s="106" t="s">
        <v>744</v>
      </c>
      <c r="C468" s="55" t="s">
        <v>714</v>
      </c>
      <c r="D468" s="22"/>
      <c r="E468" s="178"/>
      <c r="F468" s="178"/>
      <c r="G468" s="178"/>
      <c r="H468" s="92" t="s">
        <v>663</v>
      </c>
      <c r="I468" s="25" t="s">
        <v>715</v>
      </c>
      <c r="J468" s="22" t="s">
        <v>25</v>
      </c>
    </row>
    <row r="469" spans="1:10" s="41" customFormat="1" ht="17.25" customHeight="1">
      <c r="A469" s="204"/>
      <c r="B469" s="119"/>
      <c r="C469" s="47" t="s">
        <v>716</v>
      </c>
      <c r="D469" s="204"/>
      <c r="E469" s="179"/>
      <c r="F469" s="179"/>
      <c r="G469" s="179"/>
      <c r="H469" s="102" t="s">
        <v>2489</v>
      </c>
      <c r="I469" s="88"/>
      <c r="J469" s="204"/>
    </row>
    <row r="470" spans="1:10" s="41" customFormat="1" ht="17.25" customHeight="1">
      <c r="A470" s="158">
        <v>66</v>
      </c>
      <c r="B470" s="106" t="s">
        <v>2490</v>
      </c>
      <c r="C470" s="55" t="s">
        <v>712</v>
      </c>
      <c r="D470" s="22" t="s">
        <v>745</v>
      </c>
      <c r="E470" s="178">
        <v>150000</v>
      </c>
      <c r="F470" s="178" t="s">
        <v>155</v>
      </c>
      <c r="G470" s="178" t="s">
        <v>137</v>
      </c>
      <c r="H470" s="94" t="s">
        <v>662</v>
      </c>
      <c r="I470" s="25" t="s">
        <v>598</v>
      </c>
      <c r="J470" s="22" t="s">
        <v>521</v>
      </c>
    </row>
    <row r="471" spans="1:10" s="41" customFormat="1" ht="17.25" customHeight="1">
      <c r="A471" s="158"/>
      <c r="B471" s="106"/>
      <c r="C471" s="55" t="s">
        <v>714</v>
      </c>
      <c r="D471" s="22"/>
      <c r="E471" s="178"/>
      <c r="F471" s="178"/>
      <c r="G471" s="178" t="s">
        <v>420</v>
      </c>
      <c r="H471" s="92" t="s">
        <v>663</v>
      </c>
      <c r="I471" s="25" t="s">
        <v>715</v>
      </c>
      <c r="J471" s="22" t="s">
        <v>25</v>
      </c>
    </row>
    <row r="472" spans="1:10" s="41" customFormat="1" ht="17.25" customHeight="1">
      <c r="A472" s="158"/>
      <c r="B472" s="106"/>
      <c r="C472" s="55" t="s">
        <v>716</v>
      </c>
      <c r="D472" s="22"/>
      <c r="E472" s="178"/>
      <c r="F472" s="178"/>
      <c r="G472" s="178"/>
      <c r="H472" s="92" t="s">
        <v>2489</v>
      </c>
      <c r="I472" s="85"/>
      <c r="J472" s="22"/>
    </row>
    <row r="473" spans="1:10" s="41" customFormat="1" ht="17.25" customHeight="1">
      <c r="A473" s="9">
        <v>67</v>
      </c>
      <c r="B473" s="50" t="s">
        <v>746</v>
      </c>
      <c r="C473" s="50" t="s">
        <v>661</v>
      </c>
      <c r="D473" s="9" t="s">
        <v>279</v>
      </c>
      <c r="E473" s="93">
        <v>150000</v>
      </c>
      <c r="F473" s="93" t="s">
        <v>251</v>
      </c>
      <c r="G473" s="93" t="s">
        <v>251</v>
      </c>
      <c r="H473" s="94" t="s">
        <v>747</v>
      </c>
      <c r="I473" s="26" t="s">
        <v>598</v>
      </c>
      <c r="J473" s="9" t="s">
        <v>21</v>
      </c>
    </row>
    <row r="474" spans="1:10" s="41" customFormat="1" ht="17.25" customHeight="1">
      <c r="A474" s="10"/>
      <c r="B474" s="55" t="s">
        <v>748</v>
      </c>
      <c r="C474" s="55" t="s">
        <v>619</v>
      </c>
      <c r="D474" s="10"/>
      <c r="E474" s="163"/>
      <c r="F474" s="163"/>
      <c r="G474" s="163"/>
      <c r="H474" s="92" t="s">
        <v>749</v>
      </c>
      <c r="I474" s="25" t="s">
        <v>619</v>
      </c>
      <c r="J474" s="10" t="s">
        <v>25</v>
      </c>
    </row>
    <row r="475" spans="1:10" s="41" customFormat="1" ht="17.25" customHeight="1">
      <c r="A475" s="11"/>
      <c r="B475" s="47" t="s">
        <v>696</v>
      </c>
      <c r="C475" s="47"/>
      <c r="D475" s="11"/>
      <c r="E475" s="146"/>
      <c r="F475" s="146"/>
      <c r="G475" s="146"/>
      <c r="H475" s="102"/>
      <c r="I475" s="66"/>
      <c r="J475" s="11"/>
    </row>
    <row r="476" spans="1:10" s="41" customFormat="1" ht="17.25" customHeight="1">
      <c r="A476" s="9">
        <v>68</v>
      </c>
      <c r="B476" s="38" t="s">
        <v>2440</v>
      </c>
      <c r="C476" s="195" t="s">
        <v>2543</v>
      </c>
      <c r="D476" s="156" t="s">
        <v>290</v>
      </c>
      <c r="E476" s="177">
        <v>100000</v>
      </c>
      <c r="F476" s="177" t="s">
        <v>155</v>
      </c>
      <c r="G476" s="177" t="s">
        <v>137</v>
      </c>
      <c r="H476" s="81" t="s">
        <v>741</v>
      </c>
      <c r="I476" s="26" t="s">
        <v>598</v>
      </c>
      <c r="J476" s="211" t="s">
        <v>521</v>
      </c>
    </row>
    <row r="477" spans="1:10" s="41" customFormat="1" ht="17.25" customHeight="1">
      <c r="A477" s="11"/>
      <c r="B477" s="46" t="s">
        <v>2542</v>
      </c>
      <c r="C477" s="192" t="s">
        <v>2544</v>
      </c>
      <c r="D477" s="157"/>
      <c r="E477" s="179"/>
      <c r="F477" s="179"/>
      <c r="G477" s="179" t="s">
        <v>420</v>
      </c>
      <c r="H477" s="87" t="s">
        <v>2491</v>
      </c>
      <c r="I477" s="66" t="s">
        <v>715</v>
      </c>
      <c r="J477" s="212" t="s">
        <v>25</v>
      </c>
    </row>
    <row r="478" spans="1:10" ht="17.25" customHeight="1">
      <c r="A478" s="275" t="s">
        <v>4</v>
      </c>
      <c r="B478" s="277" t="s">
        <v>5</v>
      </c>
      <c r="C478" s="277" t="s">
        <v>6</v>
      </c>
      <c r="D478" s="278" t="s">
        <v>7</v>
      </c>
      <c r="E478" s="279" t="s">
        <v>8</v>
      </c>
      <c r="F478" s="280"/>
      <c r="G478" s="281"/>
      <c r="H478" s="63" t="s">
        <v>9</v>
      </c>
      <c r="I478" s="278" t="s">
        <v>10</v>
      </c>
      <c r="J478" s="211" t="s">
        <v>11</v>
      </c>
    </row>
    <row r="479" spans="1:10" s="41" customFormat="1" ht="17.25" customHeight="1">
      <c r="A479" s="276"/>
      <c r="B479" s="277"/>
      <c r="C479" s="277"/>
      <c r="D479" s="278"/>
      <c r="E479" s="213" t="s">
        <v>12</v>
      </c>
      <c r="F479" s="213" t="s">
        <v>13</v>
      </c>
      <c r="G479" s="213" t="s">
        <v>14</v>
      </c>
      <c r="H479" s="65" t="s">
        <v>15</v>
      </c>
      <c r="I479" s="278"/>
      <c r="J479" s="212" t="s">
        <v>16</v>
      </c>
    </row>
    <row r="480" spans="1:10" s="41" customFormat="1" ht="18" customHeight="1">
      <c r="A480" s="202">
        <v>69</v>
      </c>
      <c r="B480" s="83" t="s">
        <v>2604</v>
      </c>
      <c r="C480" s="207" t="s">
        <v>2543</v>
      </c>
      <c r="D480" s="203" t="s">
        <v>290</v>
      </c>
      <c r="E480" s="178">
        <v>100000</v>
      </c>
      <c r="F480" s="177" t="s">
        <v>155</v>
      </c>
      <c r="G480" s="177" t="s">
        <v>155</v>
      </c>
      <c r="H480" s="208" t="s">
        <v>741</v>
      </c>
      <c r="I480" s="26" t="s">
        <v>598</v>
      </c>
      <c r="J480" s="203" t="s">
        <v>521</v>
      </c>
    </row>
    <row r="481" spans="1:10" s="41" customFormat="1" ht="18" customHeight="1">
      <c r="A481" s="202"/>
      <c r="B481" s="83" t="s">
        <v>2605</v>
      </c>
      <c r="C481" s="83" t="s">
        <v>2606</v>
      </c>
      <c r="D481" s="202"/>
      <c r="E481" s="178"/>
      <c r="F481" s="178"/>
      <c r="G481" s="178"/>
      <c r="H481" s="209"/>
      <c r="I481" s="25" t="s">
        <v>715</v>
      </c>
      <c r="J481" s="202" t="s">
        <v>25</v>
      </c>
    </row>
    <row r="482" spans="1:10" s="41" customFormat="1" ht="18" customHeight="1">
      <c r="A482" s="10"/>
      <c r="B482" s="55" t="s">
        <v>2441</v>
      </c>
      <c r="C482" s="55" t="s">
        <v>716</v>
      </c>
      <c r="D482" s="22"/>
      <c r="E482" s="178"/>
      <c r="F482" s="178"/>
      <c r="G482" s="178"/>
      <c r="H482" s="84"/>
      <c r="I482" s="85"/>
      <c r="J482" s="22"/>
    </row>
    <row r="483" spans="1:10" s="41" customFormat="1" ht="18" customHeight="1">
      <c r="A483" s="11"/>
      <c r="B483" s="47" t="s">
        <v>750</v>
      </c>
      <c r="C483" s="86"/>
      <c r="D483" s="23"/>
      <c r="E483" s="179"/>
      <c r="F483" s="179"/>
      <c r="G483" s="179"/>
      <c r="H483" s="87"/>
      <c r="I483" s="88"/>
      <c r="J483" s="23"/>
    </row>
    <row r="484" spans="1:10" s="41" customFormat="1" ht="18" customHeight="1">
      <c r="A484" s="10">
        <v>70</v>
      </c>
      <c r="B484" s="106" t="s">
        <v>751</v>
      </c>
      <c r="C484" s="55" t="s">
        <v>712</v>
      </c>
      <c r="D484" s="22" t="s">
        <v>290</v>
      </c>
      <c r="E484" s="178">
        <v>100000</v>
      </c>
      <c r="F484" s="178" t="s">
        <v>155</v>
      </c>
      <c r="G484" s="178" t="s">
        <v>137</v>
      </c>
      <c r="H484" s="94" t="s">
        <v>662</v>
      </c>
      <c r="I484" s="25" t="s">
        <v>598</v>
      </c>
      <c r="J484" s="22" t="s">
        <v>521</v>
      </c>
    </row>
    <row r="485" spans="1:10" s="41" customFormat="1" ht="18" customHeight="1">
      <c r="A485" s="10"/>
      <c r="B485" s="106" t="s">
        <v>752</v>
      </c>
      <c r="C485" s="55" t="s">
        <v>714</v>
      </c>
      <c r="D485" s="22"/>
      <c r="E485" s="178"/>
      <c r="F485" s="178"/>
      <c r="G485" s="178" t="s">
        <v>420</v>
      </c>
      <c r="H485" s="92" t="s">
        <v>663</v>
      </c>
      <c r="I485" s="25" t="s">
        <v>715</v>
      </c>
      <c r="J485" s="22" t="s">
        <v>25</v>
      </c>
    </row>
    <row r="486" spans="1:10" s="41" customFormat="1" ht="18" customHeight="1">
      <c r="A486" s="10"/>
      <c r="B486" s="89"/>
      <c r="C486" s="55" t="s">
        <v>716</v>
      </c>
      <c r="D486" s="22"/>
      <c r="E486" s="178"/>
      <c r="F486" s="178"/>
      <c r="G486" s="178"/>
      <c r="H486" s="92" t="s">
        <v>2489</v>
      </c>
      <c r="I486" s="85"/>
      <c r="J486" s="22"/>
    </row>
    <row r="487" spans="1:10" s="41" customFormat="1" ht="18" customHeight="1">
      <c r="A487" s="9">
        <v>71</v>
      </c>
      <c r="B487" s="50" t="s">
        <v>753</v>
      </c>
      <c r="C487" s="50" t="s">
        <v>712</v>
      </c>
      <c r="D487" s="9"/>
      <c r="E487" s="93"/>
      <c r="F487" s="93"/>
      <c r="G487" s="185"/>
      <c r="H487" s="94" t="s">
        <v>662</v>
      </c>
      <c r="I487" s="40" t="s">
        <v>598</v>
      </c>
      <c r="J487" s="21" t="s">
        <v>521</v>
      </c>
    </row>
    <row r="488" spans="1:10" s="41" customFormat="1" ht="18" customHeight="1">
      <c r="A488" s="10"/>
      <c r="B488" s="55" t="s">
        <v>754</v>
      </c>
      <c r="C488" s="55" t="s">
        <v>714</v>
      </c>
      <c r="D488" s="10" t="s">
        <v>678</v>
      </c>
      <c r="E488" s="163">
        <v>150000</v>
      </c>
      <c r="F488" s="163" t="s">
        <v>137</v>
      </c>
      <c r="G488" s="186" t="s">
        <v>137</v>
      </c>
      <c r="H488" s="92" t="s">
        <v>663</v>
      </c>
      <c r="I488" s="45" t="s">
        <v>715</v>
      </c>
      <c r="J488" s="22" t="s">
        <v>25</v>
      </c>
    </row>
    <row r="489" spans="1:10" s="41" customFormat="1" ht="18" customHeight="1">
      <c r="A489" s="11"/>
      <c r="B489" s="47"/>
      <c r="C489" s="47" t="s">
        <v>716</v>
      </c>
      <c r="D489" s="11"/>
      <c r="E489" s="146"/>
      <c r="F489" s="146"/>
      <c r="G489" s="189"/>
      <c r="H489" s="92" t="s">
        <v>2489</v>
      </c>
      <c r="I489" s="95"/>
      <c r="J489" s="15"/>
    </row>
    <row r="490" spans="1:10" s="41" customFormat="1" ht="19.5" customHeight="1">
      <c r="A490" s="9">
        <v>72</v>
      </c>
      <c r="B490" s="50" t="s">
        <v>755</v>
      </c>
      <c r="C490" s="50" t="s">
        <v>712</v>
      </c>
      <c r="D490" s="9"/>
      <c r="E490" s="177">
        <v>200000</v>
      </c>
      <c r="F490" s="177">
        <v>200000</v>
      </c>
      <c r="G490" s="177">
        <v>200000</v>
      </c>
      <c r="H490" s="92" t="s">
        <v>756</v>
      </c>
      <c r="I490" s="25" t="s">
        <v>598</v>
      </c>
      <c r="J490" s="22" t="s">
        <v>521</v>
      </c>
    </row>
    <row r="491" spans="1:10" s="41" customFormat="1" ht="19.5" customHeight="1">
      <c r="A491" s="10"/>
      <c r="B491" s="55" t="s">
        <v>757</v>
      </c>
      <c r="C491" s="55" t="s">
        <v>714</v>
      </c>
      <c r="D491" s="10" t="s">
        <v>292</v>
      </c>
      <c r="E491" s="163"/>
      <c r="F491" s="163"/>
      <c r="G491" s="163"/>
      <c r="H491" s="92" t="s">
        <v>758</v>
      </c>
      <c r="I491" s="25" t="s">
        <v>715</v>
      </c>
      <c r="J491" s="22" t="s">
        <v>25</v>
      </c>
    </row>
    <row r="492" spans="1:10" s="41" customFormat="1" ht="19.5" customHeight="1">
      <c r="A492" s="9">
        <v>73</v>
      </c>
      <c r="B492" s="50" t="s">
        <v>759</v>
      </c>
      <c r="C492" s="50" t="s">
        <v>661</v>
      </c>
      <c r="D492" s="9" t="s">
        <v>678</v>
      </c>
      <c r="E492" s="93">
        <v>500000</v>
      </c>
      <c r="F492" s="93">
        <v>500000</v>
      </c>
      <c r="G492" s="93" t="s">
        <v>137</v>
      </c>
      <c r="H492" s="52" t="s">
        <v>760</v>
      </c>
      <c r="I492" s="26" t="s">
        <v>761</v>
      </c>
      <c r="J492" s="9" t="s">
        <v>21</v>
      </c>
    </row>
    <row r="493" spans="1:10" s="41" customFormat="1" ht="19.5" customHeight="1">
      <c r="A493" s="11"/>
      <c r="B493" s="47" t="s">
        <v>762</v>
      </c>
      <c r="C493" s="47" t="s">
        <v>763</v>
      </c>
      <c r="D493" s="11"/>
      <c r="E493" s="146"/>
      <c r="F493" s="146"/>
      <c r="G493" s="146"/>
      <c r="H493" s="102" t="s">
        <v>762</v>
      </c>
      <c r="I493" s="66" t="s">
        <v>604</v>
      </c>
      <c r="J493" s="11" t="s">
        <v>25</v>
      </c>
    </row>
    <row r="494" spans="1:10" s="41" customFormat="1" ht="19.5" customHeight="1">
      <c r="A494" s="9">
        <v>74</v>
      </c>
      <c r="B494" s="38" t="s">
        <v>764</v>
      </c>
      <c r="C494" s="50" t="s">
        <v>661</v>
      </c>
      <c r="D494" s="9" t="s">
        <v>690</v>
      </c>
      <c r="E494" s="177">
        <v>200000</v>
      </c>
      <c r="F494" s="177">
        <v>200000</v>
      </c>
      <c r="G494" s="93" t="s">
        <v>251</v>
      </c>
      <c r="H494" s="94" t="s">
        <v>741</v>
      </c>
      <c r="I494" s="26" t="s">
        <v>598</v>
      </c>
      <c r="J494" s="9" t="s">
        <v>21</v>
      </c>
    </row>
    <row r="495" spans="1:10" s="41" customFormat="1" ht="19.5" customHeight="1">
      <c r="A495" s="10"/>
      <c r="B495" s="42" t="s">
        <v>765</v>
      </c>
      <c r="C495" s="55" t="s">
        <v>619</v>
      </c>
      <c r="D495" s="10"/>
      <c r="E495" s="163"/>
      <c r="F495" s="163"/>
      <c r="G495" s="163"/>
      <c r="H495" s="92" t="s">
        <v>766</v>
      </c>
      <c r="I495" s="25" t="s">
        <v>619</v>
      </c>
      <c r="J495" s="10" t="s">
        <v>25</v>
      </c>
    </row>
    <row r="496" spans="1:10" s="41" customFormat="1" ht="19.5" customHeight="1">
      <c r="A496" s="10"/>
      <c r="B496" s="42" t="s">
        <v>664</v>
      </c>
      <c r="C496" s="55"/>
      <c r="D496" s="10"/>
      <c r="E496" s="163"/>
      <c r="F496" s="163"/>
      <c r="G496" s="163"/>
      <c r="H496" s="92"/>
      <c r="I496" s="25"/>
      <c r="J496" s="10"/>
    </row>
    <row r="497" spans="1:10" s="41" customFormat="1" ht="19.5" customHeight="1">
      <c r="A497" s="10"/>
      <c r="B497" s="42" t="s">
        <v>767</v>
      </c>
      <c r="C497" s="55"/>
      <c r="D497" s="10"/>
      <c r="E497" s="163"/>
      <c r="F497" s="163"/>
      <c r="G497" s="163"/>
      <c r="H497" s="92"/>
      <c r="I497" s="25"/>
      <c r="J497" s="10"/>
    </row>
    <row r="498" spans="1:10" s="41" customFormat="1" ht="19.5" customHeight="1">
      <c r="A498" s="11"/>
      <c r="B498" s="46" t="s">
        <v>768</v>
      </c>
      <c r="C498" s="47"/>
      <c r="D498" s="11"/>
      <c r="E498" s="146"/>
      <c r="F498" s="146"/>
      <c r="G498" s="146"/>
      <c r="H498" s="102"/>
      <c r="I498" s="66"/>
      <c r="J498" s="11"/>
    </row>
    <row r="499" spans="1:10" s="41" customFormat="1" ht="21" customHeight="1">
      <c r="A499" s="9">
        <v>75</v>
      </c>
      <c r="B499" s="38" t="s">
        <v>769</v>
      </c>
      <c r="C499" s="50" t="s">
        <v>661</v>
      </c>
      <c r="D499" s="9" t="s">
        <v>690</v>
      </c>
      <c r="E499" s="93">
        <v>100000</v>
      </c>
      <c r="F499" s="93">
        <v>100000</v>
      </c>
      <c r="G499" s="93" t="s">
        <v>137</v>
      </c>
      <c r="H499" s="94" t="s">
        <v>2500</v>
      </c>
      <c r="I499" s="26" t="s">
        <v>598</v>
      </c>
      <c r="J499" s="9" t="s">
        <v>21</v>
      </c>
    </row>
    <row r="500" spans="1:10" s="41" customFormat="1" ht="21" customHeight="1">
      <c r="A500" s="10"/>
      <c r="B500" s="42" t="s">
        <v>770</v>
      </c>
      <c r="C500" s="55" t="s">
        <v>619</v>
      </c>
      <c r="D500" s="10"/>
      <c r="E500" s="163"/>
      <c r="F500" s="163"/>
      <c r="G500" s="163"/>
      <c r="H500" s="92" t="s">
        <v>2501</v>
      </c>
      <c r="I500" s="25" t="s">
        <v>619</v>
      </c>
      <c r="J500" s="10" t="s">
        <v>25</v>
      </c>
    </row>
    <row r="501" spans="1:10" s="41" customFormat="1" ht="21" customHeight="1">
      <c r="A501" s="11"/>
      <c r="B501" s="46" t="s">
        <v>771</v>
      </c>
      <c r="C501" s="47"/>
      <c r="D501" s="11"/>
      <c r="E501" s="146"/>
      <c r="F501" s="146"/>
      <c r="G501" s="146"/>
      <c r="H501" s="102"/>
      <c r="I501" s="66"/>
      <c r="J501" s="11"/>
    </row>
    <row r="502" spans="1:10" s="41" customFormat="1" ht="21" customHeight="1">
      <c r="A502" s="9">
        <v>76</v>
      </c>
      <c r="B502" s="38" t="s">
        <v>2545</v>
      </c>
      <c r="C502" s="50" t="s">
        <v>661</v>
      </c>
      <c r="D502" s="9" t="s">
        <v>690</v>
      </c>
      <c r="E502" s="93" t="s">
        <v>137</v>
      </c>
      <c r="F502" s="93">
        <v>500000</v>
      </c>
      <c r="G502" s="93" t="s">
        <v>137</v>
      </c>
      <c r="H502" s="94" t="s">
        <v>2500</v>
      </c>
      <c r="I502" s="26" t="s">
        <v>598</v>
      </c>
      <c r="J502" s="9" t="s">
        <v>21</v>
      </c>
    </row>
    <row r="503" spans="1:10" s="41" customFormat="1" ht="21" customHeight="1">
      <c r="A503" s="11"/>
      <c r="B503" s="46" t="s">
        <v>2546</v>
      </c>
      <c r="C503" s="47" t="s">
        <v>619</v>
      </c>
      <c r="D503" s="11"/>
      <c r="E503" s="146"/>
      <c r="F503" s="146"/>
      <c r="G503" s="146"/>
      <c r="H503" s="102" t="s">
        <v>2502</v>
      </c>
      <c r="I503" s="66" t="s">
        <v>619</v>
      </c>
      <c r="J503" s="11" t="s">
        <v>25</v>
      </c>
    </row>
    <row r="504" spans="1:10" ht="17.25" customHeight="1">
      <c r="A504" s="275" t="s">
        <v>4</v>
      </c>
      <c r="B504" s="277" t="s">
        <v>5</v>
      </c>
      <c r="C504" s="277" t="s">
        <v>6</v>
      </c>
      <c r="D504" s="278" t="s">
        <v>7</v>
      </c>
      <c r="E504" s="279" t="s">
        <v>8</v>
      </c>
      <c r="F504" s="280"/>
      <c r="G504" s="281"/>
      <c r="H504" s="63" t="s">
        <v>9</v>
      </c>
      <c r="I504" s="278" t="s">
        <v>10</v>
      </c>
      <c r="J504" s="211" t="s">
        <v>11</v>
      </c>
    </row>
    <row r="505" spans="1:10" s="41" customFormat="1" ht="17.25" customHeight="1">
      <c r="A505" s="276"/>
      <c r="B505" s="277"/>
      <c r="C505" s="277"/>
      <c r="D505" s="278"/>
      <c r="E505" s="213" t="s">
        <v>12</v>
      </c>
      <c r="F505" s="213" t="s">
        <v>13</v>
      </c>
      <c r="G505" s="213" t="s">
        <v>14</v>
      </c>
      <c r="H505" s="65" t="s">
        <v>15</v>
      </c>
      <c r="I505" s="278"/>
      <c r="J505" s="212" t="s">
        <v>16</v>
      </c>
    </row>
    <row r="506" spans="1:10" s="41" customFormat="1" ht="23.25" customHeight="1">
      <c r="A506" s="9">
        <v>77</v>
      </c>
      <c r="B506" s="38" t="s">
        <v>772</v>
      </c>
      <c r="C506" s="50" t="s">
        <v>661</v>
      </c>
      <c r="D506" s="9" t="s">
        <v>773</v>
      </c>
      <c r="E506" s="93">
        <v>200000</v>
      </c>
      <c r="F506" s="93">
        <v>200000</v>
      </c>
      <c r="G506" s="93">
        <v>300000</v>
      </c>
      <c r="H506" s="94" t="s">
        <v>2500</v>
      </c>
      <c r="I506" s="26" t="s">
        <v>598</v>
      </c>
      <c r="J506" s="9" t="s">
        <v>21</v>
      </c>
    </row>
    <row r="507" spans="1:10" s="41" customFormat="1" ht="23.25" customHeight="1">
      <c r="A507" s="10"/>
      <c r="B507" s="42" t="s">
        <v>774</v>
      </c>
      <c r="C507" s="55" t="s">
        <v>619</v>
      </c>
      <c r="D507" s="10"/>
      <c r="E507" s="163"/>
      <c r="F507" s="163"/>
      <c r="G507" s="163"/>
      <c r="H507" s="92" t="s">
        <v>2503</v>
      </c>
      <c r="I507" s="25" t="s">
        <v>619</v>
      </c>
      <c r="J507" s="10" t="s">
        <v>25</v>
      </c>
    </row>
    <row r="508" spans="1:10" s="41" customFormat="1" ht="23.25" customHeight="1">
      <c r="A508" s="11"/>
      <c r="B508" s="46" t="s">
        <v>775</v>
      </c>
      <c r="C508" s="47"/>
      <c r="D508" s="11"/>
      <c r="E508" s="146"/>
      <c r="F508" s="146"/>
      <c r="G508" s="146"/>
      <c r="H508" s="102"/>
      <c r="I508" s="66"/>
      <c r="J508" s="11"/>
    </row>
    <row r="509" spans="1:10" s="41" customFormat="1" ht="23.25" customHeight="1">
      <c r="A509" s="9">
        <v>78</v>
      </c>
      <c r="B509" s="50" t="s">
        <v>776</v>
      </c>
      <c r="C509" s="50" t="s">
        <v>661</v>
      </c>
      <c r="D509" s="9" t="s">
        <v>296</v>
      </c>
      <c r="E509" s="93">
        <v>150000</v>
      </c>
      <c r="F509" s="93">
        <v>200000</v>
      </c>
      <c r="G509" s="93">
        <v>300000</v>
      </c>
      <c r="H509" s="94" t="s">
        <v>777</v>
      </c>
      <c r="I509" s="26" t="s">
        <v>598</v>
      </c>
      <c r="J509" s="9" t="s">
        <v>21</v>
      </c>
    </row>
    <row r="510" spans="1:10" s="41" customFormat="1" ht="23.25" customHeight="1">
      <c r="A510" s="10"/>
      <c r="B510" s="55" t="s">
        <v>778</v>
      </c>
      <c r="C510" s="55" t="s">
        <v>619</v>
      </c>
      <c r="D510" s="10"/>
      <c r="E510" s="163"/>
      <c r="F510" s="163"/>
      <c r="G510" s="163"/>
      <c r="H510" s="92" t="s">
        <v>775</v>
      </c>
      <c r="I510" s="25" t="s">
        <v>619</v>
      </c>
      <c r="J510" s="10" t="s">
        <v>25</v>
      </c>
    </row>
    <row r="511" spans="1:10" s="41" customFormat="1" ht="23.25" customHeight="1">
      <c r="A511" s="11"/>
      <c r="B511" s="47" t="s">
        <v>779</v>
      </c>
      <c r="C511" s="47"/>
      <c r="D511" s="11"/>
      <c r="E511" s="146"/>
      <c r="F511" s="146"/>
      <c r="G511" s="146"/>
      <c r="H511" s="102"/>
      <c r="I511" s="66"/>
      <c r="J511" s="11"/>
    </row>
    <row r="512" spans="1:10" s="41" customFormat="1" ht="23.25" customHeight="1">
      <c r="A512" s="9">
        <v>79</v>
      </c>
      <c r="B512" s="50" t="s">
        <v>764</v>
      </c>
      <c r="C512" s="50" t="s">
        <v>661</v>
      </c>
      <c r="D512" s="9" t="s">
        <v>296</v>
      </c>
      <c r="E512" s="93">
        <v>200000</v>
      </c>
      <c r="F512" s="93">
        <v>200000</v>
      </c>
      <c r="G512" s="93" t="s">
        <v>251</v>
      </c>
      <c r="H512" s="94" t="s">
        <v>780</v>
      </c>
      <c r="I512" s="26" t="s">
        <v>598</v>
      </c>
      <c r="J512" s="9" t="s">
        <v>21</v>
      </c>
    </row>
    <row r="513" spans="1:10" s="41" customFormat="1" ht="23.25" customHeight="1">
      <c r="A513" s="10"/>
      <c r="B513" s="55" t="s">
        <v>781</v>
      </c>
      <c r="C513" s="55" t="s">
        <v>619</v>
      </c>
      <c r="D513" s="10"/>
      <c r="E513" s="163"/>
      <c r="F513" s="163"/>
      <c r="G513" s="163"/>
      <c r="H513" s="92" t="s">
        <v>782</v>
      </c>
      <c r="I513" s="25" t="s">
        <v>619</v>
      </c>
      <c r="J513" s="10" t="s">
        <v>25</v>
      </c>
    </row>
    <row r="514" spans="1:10" s="41" customFormat="1" ht="23.25" customHeight="1">
      <c r="A514" s="10"/>
      <c r="B514" s="55" t="s">
        <v>783</v>
      </c>
      <c r="C514" s="55"/>
      <c r="D514" s="10"/>
      <c r="E514" s="163"/>
      <c r="F514" s="163"/>
      <c r="G514" s="163"/>
      <c r="H514" s="92"/>
      <c r="I514" s="25"/>
      <c r="J514" s="10"/>
    </row>
    <row r="515" spans="1:10" s="41" customFormat="1" ht="23.25" customHeight="1">
      <c r="A515" s="10"/>
      <c r="B515" s="55" t="s">
        <v>784</v>
      </c>
      <c r="C515" s="55"/>
      <c r="D515" s="10"/>
      <c r="E515" s="163"/>
      <c r="F515" s="163"/>
      <c r="G515" s="163"/>
      <c r="H515" s="92"/>
      <c r="I515" s="25"/>
      <c r="J515" s="10"/>
    </row>
    <row r="516" spans="1:10" s="41" customFormat="1" ht="23.25" customHeight="1">
      <c r="A516" s="10"/>
      <c r="B516" s="55" t="s">
        <v>785</v>
      </c>
      <c r="C516" s="55"/>
      <c r="D516" s="10"/>
      <c r="E516" s="163"/>
      <c r="F516" s="163"/>
      <c r="G516" s="163"/>
      <c r="H516" s="92"/>
      <c r="I516" s="25"/>
      <c r="J516" s="10"/>
    </row>
    <row r="517" spans="1:10" s="41" customFormat="1" ht="23.25" customHeight="1">
      <c r="A517" s="10"/>
      <c r="B517" s="55" t="s">
        <v>786</v>
      </c>
      <c r="C517" s="55"/>
      <c r="D517" s="10"/>
      <c r="E517" s="163"/>
      <c r="F517" s="163"/>
      <c r="G517" s="163"/>
      <c r="H517" s="92"/>
      <c r="I517" s="25"/>
      <c r="J517" s="10"/>
    </row>
    <row r="518" spans="1:10" s="41" customFormat="1" ht="23.25" customHeight="1">
      <c r="A518" s="10"/>
      <c r="B518" s="55" t="s">
        <v>787</v>
      </c>
      <c r="C518" s="55"/>
      <c r="D518" s="10"/>
      <c r="E518" s="163"/>
      <c r="F518" s="163"/>
      <c r="G518" s="163"/>
      <c r="H518" s="92"/>
      <c r="I518" s="25"/>
      <c r="J518" s="10"/>
    </row>
    <row r="519" spans="1:10" s="41" customFormat="1" ht="23.25" customHeight="1">
      <c r="A519" s="9">
        <v>80</v>
      </c>
      <c r="B519" s="38" t="s">
        <v>788</v>
      </c>
      <c r="C519" s="38" t="s">
        <v>789</v>
      </c>
      <c r="D519" s="7" t="s">
        <v>19</v>
      </c>
      <c r="E519" s="166" t="s">
        <v>137</v>
      </c>
      <c r="F519" s="166">
        <v>2000000</v>
      </c>
      <c r="G519" s="166">
        <v>2000000</v>
      </c>
      <c r="H519" s="39" t="s">
        <v>790</v>
      </c>
      <c r="I519" s="40" t="s">
        <v>791</v>
      </c>
      <c r="J519" s="7" t="s">
        <v>21</v>
      </c>
    </row>
    <row r="520" spans="1:10" s="41" customFormat="1" ht="23.25" customHeight="1">
      <c r="A520" s="11"/>
      <c r="B520" s="46" t="s">
        <v>792</v>
      </c>
      <c r="C520" s="46" t="s">
        <v>793</v>
      </c>
      <c r="D520" s="15"/>
      <c r="E520" s="181"/>
      <c r="F520" s="181"/>
      <c r="G520" s="181"/>
      <c r="H520" s="48" t="s">
        <v>794</v>
      </c>
      <c r="I520" s="95" t="s">
        <v>715</v>
      </c>
      <c r="J520" s="8" t="s">
        <v>25</v>
      </c>
    </row>
    <row r="521" spans="1:10" s="41" customFormat="1" ht="23.25" customHeight="1">
      <c r="A521" s="9">
        <v>81</v>
      </c>
      <c r="B521" s="38" t="s">
        <v>579</v>
      </c>
      <c r="C521" s="38" t="s">
        <v>580</v>
      </c>
      <c r="D521" s="7" t="s">
        <v>19</v>
      </c>
      <c r="E521" s="166" t="s">
        <v>137</v>
      </c>
      <c r="F521" s="166">
        <v>2000000</v>
      </c>
      <c r="G521" s="166">
        <v>1000000</v>
      </c>
      <c r="H521" s="39" t="s">
        <v>790</v>
      </c>
      <c r="I521" s="40" t="s">
        <v>582</v>
      </c>
      <c r="J521" s="7" t="s">
        <v>21</v>
      </c>
    </row>
    <row r="522" spans="1:10" s="41" customFormat="1" ht="23.25" customHeight="1">
      <c r="A522" s="11"/>
      <c r="B522" s="46" t="s">
        <v>795</v>
      </c>
      <c r="C522" s="46" t="s">
        <v>796</v>
      </c>
      <c r="D522" s="15"/>
      <c r="E522" s="181"/>
      <c r="F522" s="181"/>
      <c r="G522" s="181"/>
      <c r="H522" s="48" t="s">
        <v>794</v>
      </c>
      <c r="I522" s="95" t="s">
        <v>586</v>
      </c>
      <c r="J522" s="15" t="s">
        <v>25</v>
      </c>
    </row>
    <row r="523" spans="1:10" s="41" customFormat="1" ht="23.25" customHeight="1">
      <c r="A523" s="9">
        <v>82</v>
      </c>
      <c r="B523" s="50" t="s">
        <v>797</v>
      </c>
      <c r="C523" s="80" t="s">
        <v>712</v>
      </c>
      <c r="D523" s="21" t="s">
        <v>81</v>
      </c>
      <c r="E523" s="177">
        <v>200000</v>
      </c>
      <c r="F523" s="177">
        <v>200000</v>
      </c>
      <c r="G523" s="177">
        <v>150000</v>
      </c>
      <c r="H523" s="81" t="s">
        <v>798</v>
      </c>
      <c r="I523" s="82" t="s">
        <v>598</v>
      </c>
      <c r="J523" s="21" t="s">
        <v>521</v>
      </c>
    </row>
    <row r="524" spans="1:10" s="41" customFormat="1" ht="23.25" customHeight="1">
      <c r="A524" s="10"/>
      <c r="B524" s="55" t="s">
        <v>758</v>
      </c>
      <c r="C524" s="83" t="s">
        <v>613</v>
      </c>
      <c r="D524" s="22"/>
      <c r="E524" s="178"/>
      <c r="F524" s="178"/>
      <c r="G524" s="178"/>
      <c r="H524" s="84" t="s">
        <v>799</v>
      </c>
      <c r="I524" s="85" t="s">
        <v>800</v>
      </c>
      <c r="J524" s="22" t="s">
        <v>25</v>
      </c>
    </row>
    <row r="525" spans="1:10" s="41" customFormat="1" ht="23.25" customHeight="1">
      <c r="A525" s="11"/>
      <c r="B525" s="47"/>
      <c r="C525" s="86"/>
      <c r="D525" s="212"/>
      <c r="E525" s="179"/>
      <c r="F525" s="179"/>
      <c r="G525" s="179"/>
      <c r="H525" s="87"/>
      <c r="I525" s="88" t="s">
        <v>801</v>
      </c>
      <c r="J525" s="212"/>
    </row>
    <row r="526" spans="1:10" ht="17.25" customHeight="1">
      <c r="A526" s="275" t="s">
        <v>4</v>
      </c>
      <c r="B526" s="277" t="s">
        <v>5</v>
      </c>
      <c r="C526" s="277" t="s">
        <v>6</v>
      </c>
      <c r="D526" s="278" t="s">
        <v>7</v>
      </c>
      <c r="E526" s="279" t="s">
        <v>8</v>
      </c>
      <c r="F526" s="280"/>
      <c r="G526" s="281"/>
      <c r="H526" s="63" t="s">
        <v>9</v>
      </c>
      <c r="I526" s="278" t="s">
        <v>10</v>
      </c>
      <c r="J526" s="211" t="s">
        <v>11</v>
      </c>
    </row>
    <row r="527" spans="1:10" s="41" customFormat="1" ht="17.25" customHeight="1">
      <c r="A527" s="276"/>
      <c r="B527" s="277"/>
      <c r="C527" s="277"/>
      <c r="D527" s="278"/>
      <c r="E527" s="213" t="s">
        <v>12</v>
      </c>
      <c r="F527" s="213" t="s">
        <v>13</v>
      </c>
      <c r="G527" s="213" t="s">
        <v>14</v>
      </c>
      <c r="H527" s="65" t="s">
        <v>15</v>
      </c>
      <c r="I527" s="278"/>
      <c r="J527" s="212" t="s">
        <v>16</v>
      </c>
    </row>
    <row r="528" spans="1:10" s="41" customFormat="1" ht="18" customHeight="1">
      <c r="A528" s="9">
        <v>83</v>
      </c>
      <c r="B528" s="50" t="s">
        <v>802</v>
      </c>
      <c r="C528" s="50" t="s">
        <v>712</v>
      </c>
      <c r="D528" s="9" t="s">
        <v>81</v>
      </c>
      <c r="E528" s="93">
        <v>1500000</v>
      </c>
      <c r="F528" s="93">
        <v>1500000</v>
      </c>
      <c r="G528" s="93" t="s">
        <v>251</v>
      </c>
      <c r="H528" s="94" t="s">
        <v>798</v>
      </c>
      <c r="I528" s="26" t="s">
        <v>803</v>
      </c>
      <c r="J528" s="21" t="s">
        <v>521</v>
      </c>
    </row>
    <row r="529" spans="1:10" s="41" customFormat="1" ht="18" customHeight="1">
      <c r="A529" s="10"/>
      <c r="B529" s="55" t="s">
        <v>804</v>
      </c>
      <c r="C529" s="55" t="s">
        <v>714</v>
      </c>
      <c r="D529" s="10"/>
      <c r="E529" s="163"/>
      <c r="F529" s="163"/>
      <c r="G529" s="163"/>
      <c r="H529" s="92" t="s">
        <v>805</v>
      </c>
      <c r="I529" s="25" t="s">
        <v>806</v>
      </c>
      <c r="J529" s="22" t="s">
        <v>25</v>
      </c>
    </row>
    <row r="530" spans="1:10" s="41" customFormat="1" ht="18" customHeight="1">
      <c r="A530" s="10"/>
      <c r="B530" s="55" t="s">
        <v>807</v>
      </c>
      <c r="C530" s="55" t="s">
        <v>716</v>
      </c>
      <c r="D530" s="10"/>
      <c r="E530" s="163"/>
      <c r="F530" s="163"/>
      <c r="G530" s="163"/>
      <c r="H530" s="92"/>
      <c r="I530" s="25"/>
      <c r="J530" s="10"/>
    </row>
    <row r="531" spans="1:10" s="41" customFormat="1" ht="18" customHeight="1">
      <c r="A531" s="10"/>
      <c r="B531" s="55" t="s">
        <v>808</v>
      </c>
      <c r="C531" s="55"/>
      <c r="D531" s="10"/>
      <c r="E531" s="163"/>
      <c r="F531" s="163"/>
      <c r="G531" s="163"/>
      <c r="H531" s="92"/>
      <c r="I531" s="25"/>
      <c r="J531" s="10"/>
    </row>
    <row r="532" spans="1:10" s="41" customFormat="1" ht="18" customHeight="1">
      <c r="A532" s="10"/>
      <c r="B532" s="55" t="s">
        <v>809</v>
      </c>
      <c r="C532" s="55"/>
      <c r="D532" s="10"/>
      <c r="E532" s="163"/>
      <c r="F532" s="163"/>
      <c r="G532" s="163"/>
      <c r="H532" s="92"/>
      <c r="I532" s="25"/>
      <c r="J532" s="10"/>
    </row>
    <row r="533" spans="1:10" s="41" customFormat="1" ht="18" customHeight="1">
      <c r="A533" s="10"/>
      <c r="B533" s="55" t="s">
        <v>810</v>
      </c>
      <c r="C533" s="55"/>
      <c r="D533" s="10"/>
      <c r="E533" s="163"/>
      <c r="F533" s="163"/>
      <c r="G533" s="163"/>
      <c r="H533" s="92"/>
      <c r="I533" s="25"/>
      <c r="J533" s="10"/>
    </row>
    <row r="534" spans="1:10" s="41" customFormat="1" ht="18" customHeight="1">
      <c r="A534" s="10"/>
      <c r="B534" s="55" t="s">
        <v>811</v>
      </c>
      <c r="C534" s="55"/>
      <c r="D534" s="10"/>
      <c r="E534" s="163"/>
      <c r="F534" s="163"/>
      <c r="G534" s="163"/>
      <c r="H534" s="92"/>
      <c r="I534" s="25"/>
      <c r="J534" s="10"/>
    </row>
    <row r="535" spans="1:10" s="41" customFormat="1" ht="18" customHeight="1">
      <c r="A535" s="10"/>
      <c r="B535" s="55" t="s">
        <v>812</v>
      </c>
      <c r="C535" s="55"/>
      <c r="D535" s="10"/>
      <c r="E535" s="163"/>
      <c r="F535" s="163"/>
      <c r="G535" s="163"/>
      <c r="H535" s="92"/>
      <c r="I535" s="25"/>
      <c r="J535" s="10"/>
    </row>
    <row r="536" spans="1:10" s="41" customFormat="1" ht="18" customHeight="1">
      <c r="A536" s="10"/>
      <c r="B536" s="55" t="s">
        <v>813</v>
      </c>
      <c r="C536" s="55"/>
      <c r="D536" s="10"/>
      <c r="E536" s="163"/>
      <c r="F536" s="163"/>
      <c r="G536" s="163"/>
      <c r="H536" s="92"/>
      <c r="I536" s="25"/>
      <c r="J536" s="10"/>
    </row>
    <row r="537" spans="1:10" s="41" customFormat="1" ht="18" customHeight="1">
      <c r="A537" s="11"/>
      <c r="B537" s="47" t="s">
        <v>814</v>
      </c>
      <c r="C537" s="47"/>
      <c r="D537" s="11"/>
      <c r="E537" s="146"/>
      <c r="F537" s="146"/>
      <c r="G537" s="146"/>
      <c r="H537" s="102"/>
      <c r="I537" s="66"/>
      <c r="J537" s="15"/>
    </row>
    <row r="538" spans="1:10" s="41" customFormat="1" ht="19.5" customHeight="1">
      <c r="A538" s="34" t="s">
        <v>2630</v>
      </c>
      <c r="B538" s="129" t="s">
        <v>815</v>
      </c>
      <c r="C538" s="55" t="s">
        <v>615</v>
      </c>
      <c r="D538" s="34" t="s">
        <v>269</v>
      </c>
      <c r="E538" s="178" t="s">
        <v>137</v>
      </c>
      <c r="F538" s="178">
        <v>100000</v>
      </c>
      <c r="G538" s="178">
        <v>50000</v>
      </c>
      <c r="H538" s="84" t="s">
        <v>816</v>
      </c>
      <c r="I538" s="130" t="s">
        <v>817</v>
      </c>
      <c r="J538" s="8" t="s">
        <v>21</v>
      </c>
    </row>
    <row r="539" spans="1:10" s="41" customFormat="1" ht="17.25" customHeight="1">
      <c r="A539" s="34"/>
      <c r="B539" s="129" t="s">
        <v>818</v>
      </c>
      <c r="C539" s="55" t="s">
        <v>619</v>
      </c>
      <c r="D539" s="32"/>
      <c r="E539" s="172"/>
      <c r="F539" s="172"/>
      <c r="G539" s="172"/>
      <c r="H539" s="92" t="s">
        <v>819</v>
      </c>
      <c r="I539" s="130" t="s">
        <v>820</v>
      </c>
      <c r="J539" s="8" t="s">
        <v>25</v>
      </c>
    </row>
    <row r="540" spans="1:10" s="41" customFormat="1" ht="17.25" customHeight="1">
      <c r="A540" s="35"/>
      <c r="B540" s="131" t="s">
        <v>821</v>
      </c>
      <c r="C540" s="132"/>
      <c r="D540" s="35"/>
      <c r="E540" s="179"/>
      <c r="F540" s="179"/>
      <c r="G540" s="179"/>
      <c r="H540" s="87"/>
      <c r="I540" s="133" t="s">
        <v>822</v>
      </c>
      <c r="J540" s="11"/>
    </row>
    <row r="541" spans="1:10" s="41" customFormat="1" ht="17.25" customHeight="1">
      <c r="A541" s="9">
        <v>85</v>
      </c>
      <c r="B541" s="50" t="s">
        <v>823</v>
      </c>
      <c r="C541" s="50" t="s">
        <v>615</v>
      </c>
      <c r="D541" s="36" t="s">
        <v>269</v>
      </c>
      <c r="E541" s="177">
        <v>200000</v>
      </c>
      <c r="F541" s="177">
        <v>500000</v>
      </c>
      <c r="G541" s="177" t="s">
        <v>251</v>
      </c>
      <c r="H541" s="81" t="s">
        <v>2504</v>
      </c>
      <c r="I541" s="134" t="s">
        <v>817</v>
      </c>
      <c r="J541" s="7" t="s">
        <v>21</v>
      </c>
    </row>
    <row r="542" spans="1:10" s="41" customFormat="1" ht="17.25" customHeight="1">
      <c r="A542" s="10"/>
      <c r="B542" s="55" t="s">
        <v>824</v>
      </c>
      <c r="C542" s="55" t="s">
        <v>619</v>
      </c>
      <c r="D542" s="25"/>
      <c r="E542" s="172"/>
      <c r="F542" s="172"/>
      <c r="G542" s="172"/>
      <c r="H542" s="92" t="s">
        <v>2505</v>
      </c>
      <c r="I542" s="130" t="s">
        <v>820</v>
      </c>
      <c r="J542" s="8" t="s">
        <v>25</v>
      </c>
    </row>
    <row r="543" spans="1:10" s="41" customFormat="1" ht="17.25" customHeight="1">
      <c r="A543" s="11"/>
      <c r="B543" s="47" t="s">
        <v>478</v>
      </c>
      <c r="C543" s="132"/>
      <c r="D543" s="35"/>
      <c r="E543" s="179"/>
      <c r="F543" s="179"/>
      <c r="G543" s="179"/>
      <c r="H543" s="87"/>
      <c r="I543" s="133" t="s">
        <v>822</v>
      </c>
      <c r="J543" s="11"/>
    </row>
    <row r="544" spans="1:10" s="41" customFormat="1" ht="17.25" customHeight="1">
      <c r="A544" s="9">
        <v>86</v>
      </c>
      <c r="B544" s="38" t="s">
        <v>825</v>
      </c>
      <c r="C544" s="42" t="s">
        <v>826</v>
      </c>
      <c r="D544" s="8" t="s">
        <v>19</v>
      </c>
      <c r="E544" s="167" t="s">
        <v>137</v>
      </c>
      <c r="F544" s="167">
        <v>200000</v>
      </c>
      <c r="G544" s="167">
        <v>100000</v>
      </c>
      <c r="H544" s="84" t="s">
        <v>827</v>
      </c>
      <c r="I544" s="45" t="s">
        <v>2547</v>
      </c>
      <c r="J544" s="7" t="s">
        <v>21</v>
      </c>
    </row>
    <row r="545" spans="1:10" s="41" customFormat="1" ht="17.25" customHeight="1">
      <c r="A545" s="10"/>
      <c r="B545" s="42" t="s">
        <v>829</v>
      </c>
      <c r="C545" s="42" t="s">
        <v>830</v>
      </c>
      <c r="D545" s="8"/>
      <c r="E545" s="167"/>
      <c r="F545" s="167"/>
      <c r="G545" s="167"/>
      <c r="H545" s="92" t="s">
        <v>831</v>
      </c>
      <c r="I545" s="45" t="s">
        <v>2548</v>
      </c>
      <c r="J545" s="8" t="s">
        <v>25</v>
      </c>
    </row>
    <row r="546" spans="1:10" s="41" customFormat="1" ht="17.25" customHeight="1">
      <c r="A546" s="9">
        <v>87</v>
      </c>
      <c r="B546" s="38" t="s">
        <v>2549</v>
      </c>
      <c r="C546" s="50" t="s">
        <v>834</v>
      </c>
      <c r="D546" s="7" t="s">
        <v>19</v>
      </c>
      <c r="E546" s="166">
        <v>500000</v>
      </c>
      <c r="F546" s="166">
        <v>500000</v>
      </c>
      <c r="G546" s="166">
        <v>500000</v>
      </c>
      <c r="H546" s="39" t="s">
        <v>835</v>
      </c>
      <c r="I546" s="40" t="s">
        <v>836</v>
      </c>
      <c r="J546" s="7" t="s">
        <v>837</v>
      </c>
    </row>
    <row r="547" spans="1:10" s="41" customFormat="1" ht="17.25" customHeight="1">
      <c r="A547" s="10"/>
      <c r="B547" s="42" t="s">
        <v>2550</v>
      </c>
      <c r="C547" s="55" t="s">
        <v>838</v>
      </c>
      <c r="D547" s="8"/>
      <c r="E547" s="167"/>
      <c r="F547" s="167"/>
      <c r="G547" s="167"/>
      <c r="H547" s="44" t="s">
        <v>839</v>
      </c>
      <c r="I547" s="45" t="s">
        <v>801</v>
      </c>
      <c r="J547" s="8" t="s">
        <v>840</v>
      </c>
    </row>
    <row r="548" spans="1:10" s="41" customFormat="1" ht="17.25" customHeight="1">
      <c r="A548" s="49">
        <v>88</v>
      </c>
      <c r="B548" s="50" t="s">
        <v>841</v>
      </c>
      <c r="C548" s="42" t="s">
        <v>826</v>
      </c>
      <c r="D548" s="9" t="s">
        <v>567</v>
      </c>
      <c r="E548" s="168">
        <v>100000</v>
      </c>
      <c r="F548" s="93" t="s">
        <v>137</v>
      </c>
      <c r="G548" s="168" t="s">
        <v>137</v>
      </c>
      <c r="H548" s="81" t="s">
        <v>827</v>
      </c>
      <c r="I548" s="53" t="s">
        <v>2551</v>
      </c>
      <c r="J548" s="9" t="s">
        <v>21</v>
      </c>
    </row>
    <row r="549" spans="1:10" s="41" customFormat="1" ht="17.25" customHeight="1">
      <c r="A549" s="54"/>
      <c r="B549" s="55" t="s">
        <v>842</v>
      </c>
      <c r="C549" s="42" t="s">
        <v>830</v>
      </c>
      <c r="D549" s="10"/>
      <c r="E549" s="169"/>
      <c r="F549" s="163"/>
      <c r="G549" s="169"/>
      <c r="H549" s="92" t="s">
        <v>831</v>
      </c>
      <c r="I549" s="18" t="s">
        <v>2552</v>
      </c>
      <c r="J549" s="10" t="s">
        <v>25</v>
      </c>
    </row>
    <row r="550" spans="1:10" s="41" customFormat="1" ht="17.25" customHeight="1">
      <c r="A550" s="59"/>
      <c r="B550" s="47"/>
      <c r="C550" s="46"/>
      <c r="D550" s="11"/>
      <c r="E550" s="182"/>
      <c r="F550" s="146"/>
      <c r="G550" s="182"/>
      <c r="H550" s="61"/>
      <c r="I550" s="19"/>
      <c r="J550" s="11"/>
    </row>
    <row r="551" spans="1:10" s="41" customFormat="1" ht="17.25" customHeight="1">
      <c r="A551" s="9">
        <v>89</v>
      </c>
      <c r="B551" s="98" t="s">
        <v>843</v>
      </c>
      <c r="C551" s="50" t="s">
        <v>826</v>
      </c>
      <c r="D551" s="7" t="s">
        <v>567</v>
      </c>
      <c r="E551" s="93">
        <v>100000</v>
      </c>
      <c r="F551" s="93" t="s">
        <v>137</v>
      </c>
      <c r="G551" s="93" t="s">
        <v>137</v>
      </c>
      <c r="H551" s="84" t="s">
        <v>827</v>
      </c>
      <c r="I551" s="45" t="s">
        <v>828</v>
      </c>
      <c r="J551" s="7" t="s">
        <v>21</v>
      </c>
    </row>
    <row r="552" spans="1:10" s="41" customFormat="1" ht="17.25" customHeight="1">
      <c r="A552" s="10"/>
      <c r="B552" s="120" t="s">
        <v>844</v>
      </c>
      <c r="C552" s="55" t="s">
        <v>830</v>
      </c>
      <c r="D552" s="8"/>
      <c r="E552" s="163"/>
      <c r="F552" s="163"/>
      <c r="G552" s="163"/>
      <c r="H552" s="92" t="s">
        <v>831</v>
      </c>
      <c r="I552" s="45" t="s">
        <v>832</v>
      </c>
      <c r="J552" s="8" t="s">
        <v>25</v>
      </c>
    </row>
    <row r="553" spans="1:10" s="41" customFormat="1" ht="17.25" customHeight="1">
      <c r="A553" s="11"/>
      <c r="B553" s="99" t="s">
        <v>845</v>
      </c>
      <c r="C553" s="47"/>
      <c r="D553" s="15"/>
      <c r="E553" s="146"/>
      <c r="F553" s="146"/>
      <c r="G553" s="146"/>
      <c r="H553" s="48"/>
      <c r="I553" s="95" t="s">
        <v>833</v>
      </c>
      <c r="J553" s="15"/>
    </row>
    <row r="554" spans="1:10" ht="17.25" customHeight="1">
      <c r="A554" s="275" t="s">
        <v>4</v>
      </c>
      <c r="B554" s="277" t="s">
        <v>5</v>
      </c>
      <c r="C554" s="277" t="s">
        <v>6</v>
      </c>
      <c r="D554" s="278" t="s">
        <v>7</v>
      </c>
      <c r="E554" s="279" t="s">
        <v>8</v>
      </c>
      <c r="F554" s="280"/>
      <c r="G554" s="281"/>
      <c r="H554" s="63" t="s">
        <v>9</v>
      </c>
      <c r="I554" s="278" t="s">
        <v>10</v>
      </c>
      <c r="J554" s="211" t="s">
        <v>11</v>
      </c>
    </row>
    <row r="555" spans="1:10" s="41" customFormat="1" ht="17.25" customHeight="1">
      <c r="A555" s="276"/>
      <c r="B555" s="277"/>
      <c r="C555" s="277"/>
      <c r="D555" s="278"/>
      <c r="E555" s="213" t="s">
        <v>12</v>
      </c>
      <c r="F555" s="213" t="s">
        <v>13</v>
      </c>
      <c r="G555" s="213" t="s">
        <v>14</v>
      </c>
      <c r="H555" s="65" t="s">
        <v>15</v>
      </c>
      <c r="I555" s="278"/>
      <c r="J555" s="212" t="s">
        <v>16</v>
      </c>
    </row>
    <row r="556" spans="1:10" s="41" customFormat="1" ht="19.5" customHeight="1">
      <c r="A556" s="49">
        <v>90</v>
      </c>
      <c r="B556" s="50" t="s">
        <v>846</v>
      </c>
      <c r="C556" s="50" t="s">
        <v>826</v>
      </c>
      <c r="D556" s="9" t="s">
        <v>567</v>
      </c>
      <c r="E556" s="190">
        <v>100000</v>
      </c>
      <c r="F556" s="185" t="s">
        <v>251</v>
      </c>
      <c r="G556" s="93" t="s">
        <v>251</v>
      </c>
      <c r="H556" s="136" t="s">
        <v>827</v>
      </c>
      <c r="I556" s="40" t="s">
        <v>828</v>
      </c>
      <c r="J556" s="7" t="s">
        <v>21</v>
      </c>
    </row>
    <row r="557" spans="1:10" s="41" customFormat="1" ht="19.5" customHeight="1">
      <c r="A557" s="54"/>
      <c r="B557" s="55" t="s">
        <v>847</v>
      </c>
      <c r="C557" s="55" t="s">
        <v>830</v>
      </c>
      <c r="D557" s="10"/>
      <c r="E557" s="169"/>
      <c r="F557" s="186"/>
      <c r="G557" s="163"/>
      <c r="H557" s="43" t="s">
        <v>831</v>
      </c>
      <c r="I557" s="45" t="s">
        <v>832</v>
      </c>
      <c r="J557" s="8" t="s">
        <v>25</v>
      </c>
    </row>
    <row r="558" spans="1:10" s="41" customFormat="1" ht="19.5" customHeight="1">
      <c r="A558" s="59"/>
      <c r="B558" s="47"/>
      <c r="C558" s="47"/>
      <c r="D558" s="11"/>
      <c r="E558" s="182"/>
      <c r="F558" s="189"/>
      <c r="G558" s="146"/>
      <c r="H558" s="48"/>
      <c r="I558" s="95" t="s">
        <v>833</v>
      </c>
      <c r="J558" s="15"/>
    </row>
    <row r="559" spans="1:10" s="41" customFormat="1" ht="19.5" customHeight="1">
      <c r="A559" s="10">
        <v>91</v>
      </c>
      <c r="B559" s="55" t="s">
        <v>848</v>
      </c>
      <c r="C559" s="83" t="s">
        <v>849</v>
      </c>
      <c r="D559" s="10" t="s">
        <v>850</v>
      </c>
      <c r="E559" s="163">
        <v>100000</v>
      </c>
      <c r="F559" s="163">
        <v>100000</v>
      </c>
      <c r="G559" s="163" t="s">
        <v>137</v>
      </c>
      <c r="H559" s="57" t="s">
        <v>2506</v>
      </c>
      <c r="I559" s="25" t="s">
        <v>851</v>
      </c>
      <c r="J559" s="10" t="s">
        <v>21</v>
      </c>
    </row>
    <row r="560" spans="1:10" s="41" customFormat="1" ht="19.5" customHeight="1">
      <c r="A560" s="10"/>
      <c r="B560" s="55" t="s">
        <v>852</v>
      </c>
      <c r="C560" s="83" t="s">
        <v>853</v>
      </c>
      <c r="D560" s="10"/>
      <c r="E560" s="163"/>
      <c r="F560" s="163"/>
      <c r="G560" s="163"/>
      <c r="H560" s="57" t="s">
        <v>2507</v>
      </c>
      <c r="I560" s="25" t="s">
        <v>855</v>
      </c>
      <c r="J560" s="11" t="s">
        <v>25</v>
      </c>
    </row>
    <row r="561" spans="1:10" s="41" customFormat="1" ht="19.5" customHeight="1">
      <c r="A561" s="9">
        <v>92</v>
      </c>
      <c r="B561" s="50" t="s">
        <v>856</v>
      </c>
      <c r="C561" s="80" t="s">
        <v>857</v>
      </c>
      <c r="D561" s="9" t="s">
        <v>242</v>
      </c>
      <c r="E561" s="93">
        <v>100000</v>
      </c>
      <c r="F561" s="93" t="s">
        <v>137</v>
      </c>
      <c r="G561" s="93" t="s">
        <v>137</v>
      </c>
      <c r="H561" s="81" t="s">
        <v>827</v>
      </c>
      <c r="I561" s="26" t="s">
        <v>858</v>
      </c>
      <c r="J561" s="9" t="s">
        <v>21</v>
      </c>
    </row>
    <row r="562" spans="1:10" s="41" customFormat="1" ht="19.5" customHeight="1">
      <c r="A562" s="11"/>
      <c r="B562" s="47" t="s">
        <v>859</v>
      </c>
      <c r="C562" s="86" t="s">
        <v>623</v>
      </c>
      <c r="D562" s="11"/>
      <c r="E562" s="146"/>
      <c r="F562" s="146"/>
      <c r="G562" s="146"/>
      <c r="H562" s="43" t="s">
        <v>831</v>
      </c>
      <c r="I562" s="66"/>
      <c r="J562" s="11" t="s">
        <v>25</v>
      </c>
    </row>
    <row r="563" spans="1:10" s="41" customFormat="1" ht="19.5" customHeight="1">
      <c r="A563" s="9">
        <v>93</v>
      </c>
      <c r="B563" s="98" t="s">
        <v>860</v>
      </c>
      <c r="C563" s="80" t="s">
        <v>857</v>
      </c>
      <c r="D563" s="9" t="s">
        <v>242</v>
      </c>
      <c r="E563" s="93">
        <v>100000</v>
      </c>
      <c r="F563" s="93" t="s">
        <v>137</v>
      </c>
      <c r="G563" s="93" t="s">
        <v>137</v>
      </c>
      <c r="H563" s="81" t="s">
        <v>827</v>
      </c>
      <c r="I563" s="26" t="s">
        <v>858</v>
      </c>
      <c r="J563" s="9" t="s">
        <v>21</v>
      </c>
    </row>
    <row r="564" spans="1:10" s="41" customFormat="1" ht="19.5" customHeight="1">
      <c r="A564" s="11"/>
      <c r="B564" s="99" t="s">
        <v>861</v>
      </c>
      <c r="C564" s="86" t="s">
        <v>623</v>
      </c>
      <c r="D564" s="11"/>
      <c r="E564" s="146"/>
      <c r="F564" s="146"/>
      <c r="G564" s="146"/>
      <c r="H564" s="43" t="s">
        <v>831</v>
      </c>
      <c r="I564" s="66"/>
      <c r="J564" s="11" t="s">
        <v>25</v>
      </c>
    </row>
    <row r="565" spans="1:10" s="41" customFormat="1" ht="19.5" customHeight="1">
      <c r="A565" s="10">
        <v>94</v>
      </c>
      <c r="B565" s="50" t="s">
        <v>862</v>
      </c>
      <c r="C565" s="80" t="s">
        <v>857</v>
      </c>
      <c r="D565" s="9" t="s">
        <v>242</v>
      </c>
      <c r="E565" s="93">
        <v>100000</v>
      </c>
      <c r="F565" s="93" t="s">
        <v>137</v>
      </c>
      <c r="G565" s="93" t="s">
        <v>137</v>
      </c>
      <c r="H565" s="81" t="s">
        <v>827</v>
      </c>
      <c r="I565" s="26" t="s">
        <v>858</v>
      </c>
      <c r="J565" s="9" t="s">
        <v>21</v>
      </c>
    </row>
    <row r="566" spans="1:10" s="41" customFormat="1" ht="19.5" customHeight="1">
      <c r="A566" s="10"/>
      <c r="B566" s="55" t="s">
        <v>863</v>
      </c>
      <c r="C566" s="86" t="s">
        <v>623</v>
      </c>
      <c r="D566" s="11"/>
      <c r="E566" s="146"/>
      <c r="F566" s="146"/>
      <c r="G566" s="146"/>
      <c r="H566" s="43" t="s">
        <v>831</v>
      </c>
      <c r="I566" s="66"/>
      <c r="J566" s="11" t="s">
        <v>25</v>
      </c>
    </row>
    <row r="567" spans="1:10" s="41" customFormat="1" ht="19.5" customHeight="1">
      <c r="A567" s="9">
        <v>95</v>
      </c>
      <c r="B567" s="98" t="s">
        <v>864</v>
      </c>
      <c r="C567" s="127" t="s">
        <v>712</v>
      </c>
      <c r="D567" s="9" t="s">
        <v>242</v>
      </c>
      <c r="E567" s="168" t="s">
        <v>137</v>
      </c>
      <c r="F567" s="93">
        <v>8000</v>
      </c>
      <c r="G567" s="168" t="s">
        <v>137</v>
      </c>
      <c r="H567" s="52" t="s">
        <v>835</v>
      </c>
      <c r="I567" s="53" t="s">
        <v>836</v>
      </c>
      <c r="J567" s="9" t="s">
        <v>21</v>
      </c>
    </row>
    <row r="568" spans="1:10" s="41" customFormat="1" ht="19.5" customHeight="1">
      <c r="A568" s="11"/>
      <c r="B568" s="120" t="s">
        <v>865</v>
      </c>
      <c r="C568" s="123" t="s">
        <v>613</v>
      </c>
      <c r="D568" s="10"/>
      <c r="E568" s="169"/>
      <c r="F568" s="163"/>
      <c r="G568" s="169"/>
      <c r="H568" s="57" t="s">
        <v>839</v>
      </c>
      <c r="I568" s="18" t="s">
        <v>801</v>
      </c>
      <c r="J568" s="10" t="s">
        <v>25</v>
      </c>
    </row>
    <row r="569" spans="1:10" s="41" customFormat="1" ht="19.5" customHeight="1">
      <c r="A569" s="10">
        <v>96</v>
      </c>
      <c r="B569" s="98" t="s">
        <v>866</v>
      </c>
      <c r="C569" s="127" t="s">
        <v>712</v>
      </c>
      <c r="D569" s="9" t="s">
        <v>242</v>
      </c>
      <c r="E569" s="168">
        <v>8000</v>
      </c>
      <c r="F569" s="93" t="s">
        <v>137</v>
      </c>
      <c r="G569" s="168" t="s">
        <v>137</v>
      </c>
      <c r="H569" s="52" t="s">
        <v>835</v>
      </c>
      <c r="I569" s="53" t="s">
        <v>836</v>
      </c>
      <c r="J569" s="9" t="s">
        <v>21</v>
      </c>
    </row>
    <row r="570" spans="1:10" s="41" customFormat="1" ht="19.5" customHeight="1">
      <c r="A570" s="10"/>
      <c r="B570" s="120" t="s">
        <v>867</v>
      </c>
      <c r="C570" s="123" t="s">
        <v>613</v>
      </c>
      <c r="D570" s="10"/>
      <c r="E570" s="169"/>
      <c r="F570" s="163"/>
      <c r="G570" s="169"/>
      <c r="H570" s="57" t="s">
        <v>839</v>
      </c>
      <c r="I570" s="18" t="s">
        <v>801</v>
      </c>
      <c r="J570" s="10" t="s">
        <v>25</v>
      </c>
    </row>
    <row r="571" spans="1:10" s="41" customFormat="1" ht="18.75" customHeight="1">
      <c r="A571" s="135">
        <v>97</v>
      </c>
      <c r="B571" s="80" t="s">
        <v>870</v>
      </c>
      <c r="C571" s="38" t="s">
        <v>871</v>
      </c>
      <c r="D571" s="21" t="s">
        <v>247</v>
      </c>
      <c r="E571" s="177">
        <v>100000</v>
      </c>
      <c r="F571" s="177" t="s">
        <v>251</v>
      </c>
      <c r="G571" s="177" t="s">
        <v>251</v>
      </c>
      <c r="H571" s="81" t="s">
        <v>872</v>
      </c>
      <c r="I571" s="82" t="s">
        <v>873</v>
      </c>
      <c r="J571" s="21" t="s">
        <v>521</v>
      </c>
    </row>
    <row r="572" spans="1:10" s="41" customFormat="1" ht="17.25" customHeight="1">
      <c r="A572" s="138"/>
      <c r="B572" s="83" t="s">
        <v>874</v>
      </c>
      <c r="C572" s="42" t="s">
        <v>875</v>
      </c>
      <c r="D572" s="22"/>
      <c r="E572" s="178"/>
      <c r="F572" s="178"/>
      <c r="G572" s="178"/>
      <c r="H572" s="84" t="s">
        <v>876</v>
      </c>
      <c r="I572" s="85" t="s">
        <v>877</v>
      </c>
      <c r="J572" s="22" t="s">
        <v>25</v>
      </c>
    </row>
    <row r="573" spans="1:10" s="41" customFormat="1" ht="17.25" customHeight="1">
      <c r="A573" s="138"/>
      <c r="B573" s="83" t="s">
        <v>878</v>
      </c>
      <c r="C573" s="42" t="s">
        <v>879</v>
      </c>
      <c r="D573" s="22"/>
      <c r="E573" s="178"/>
      <c r="F573" s="178"/>
      <c r="G573" s="178"/>
      <c r="H573" s="84" t="s">
        <v>880</v>
      </c>
      <c r="I573" s="85" t="s">
        <v>881</v>
      </c>
      <c r="J573" s="22"/>
    </row>
    <row r="574" spans="1:10" s="41" customFormat="1" ht="17.25" customHeight="1">
      <c r="A574" s="138"/>
      <c r="B574" s="83" t="s">
        <v>882</v>
      </c>
      <c r="C574" s="106"/>
      <c r="D574" s="22"/>
      <c r="E574" s="178"/>
      <c r="F574" s="178"/>
      <c r="G574" s="178"/>
      <c r="H574" s="84"/>
      <c r="I574" s="85"/>
      <c r="J574" s="22"/>
    </row>
    <row r="575" spans="1:10" s="41" customFormat="1" ht="17.25" customHeight="1">
      <c r="A575" s="138"/>
      <c r="B575" s="83" t="s">
        <v>883</v>
      </c>
      <c r="C575" s="106"/>
      <c r="D575" s="22"/>
      <c r="E575" s="178"/>
      <c r="F575" s="178"/>
      <c r="G575" s="178"/>
      <c r="H575" s="84"/>
      <c r="I575" s="85"/>
      <c r="J575" s="22"/>
    </row>
    <row r="576" spans="1:10" s="41" customFormat="1" ht="17.25" customHeight="1">
      <c r="A576" s="138"/>
      <c r="B576" s="83" t="s">
        <v>884</v>
      </c>
      <c r="C576" s="106"/>
      <c r="D576" s="162"/>
      <c r="E576" s="178"/>
      <c r="F576" s="178"/>
      <c r="G576" s="178"/>
      <c r="H576" s="84"/>
      <c r="I576" s="85"/>
      <c r="J576" s="162"/>
    </row>
    <row r="577" spans="1:10" s="41" customFormat="1" ht="17.25" customHeight="1">
      <c r="A577" s="9">
        <v>98</v>
      </c>
      <c r="B577" s="98" t="s">
        <v>868</v>
      </c>
      <c r="C577" s="127" t="s">
        <v>712</v>
      </c>
      <c r="D577" s="9" t="s">
        <v>262</v>
      </c>
      <c r="E577" s="168">
        <v>80000</v>
      </c>
      <c r="F577" s="93" t="s">
        <v>137</v>
      </c>
      <c r="G577" s="168" t="s">
        <v>137</v>
      </c>
      <c r="H577" s="52" t="s">
        <v>835</v>
      </c>
      <c r="I577" s="53" t="s">
        <v>836</v>
      </c>
      <c r="J577" s="9" t="s">
        <v>21</v>
      </c>
    </row>
    <row r="578" spans="1:10" s="41" customFormat="1" ht="17.25" customHeight="1">
      <c r="A578" s="10"/>
      <c r="B578" s="120" t="s">
        <v>869</v>
      </c>
      <c r="C578" s="123" t="s">
        <v>613</v>
      </c>
      <c r="D578" s="10"/>
      <c r="E578" s="169"/>
      <c r="F578" s="163"/>
      <c r="G578" s="169"/>
      <c r="H578" s="57" t="s">
        <v>839</v>
      </c>
      <c r="I578" s="18" t="s">
        <v>801</v>
      </c>
      <c r="J578" s="10" t="s">
        <v>25</v>
      </c>
    </row>
    <row r="579" spans="1:10" s="41" customFormat="1" ht="17.25" customHeight="1">
      <c r="A579" s="156">
        <v>99</v>
      </c>
      <c r="B579" s="80" t="s">
        <v>885</v>
      </c>
      <c r="C579" s="80" t="s">
        <v>857</v>
      </c>
      <c r="D579" s="9" t="s">
        <v>247</v>
      </c>
      <c r="E579" s="93">
        <v>100000</v>
      </c>
      <c r="F579" s="93" t="s">
        <v>137</v>
      </c>
      <c r="G579" s="93" t="s">
        <v>137</v>
      </c>
      <c r="H579" s="81" t="s">
        <v>827</v>
      </c>
      <c r="I579" s="26" t="s">
        <v>858</v>
      </c>
      <c r="J579" s="9" t="s">
        <v>21</v>
      </c>
    </row>
    <row r="580" spans="1:10" s="41" customFormat="1" ht="17.25" customHeight="1">
      <c r="A580" s="157"/>
      <c r="B580" s="86" t="s">
        <v>886</v>
      </c>
      <c r="C580" s="86" t="s">
        <v>623</v>
      </c>
      <c r="D580" s="11"/>
      <c r="E580" s="146"/>
      <c r="F580" s="146"/>
      <c r="G580" s="146"/>
      <c r="H580" s="139" t="s">
        <v>831</v>
      </c>
      <c r="I580" s="66"/>
      <c r="J580" s="11" t="s">
        <v>25</v>
      </c>
    </row>
    <row r="581" spans="1:10" ht="17.25" customHeight="1">
      <c r="A581" s="275" t="s">
        <v>4</v>
      </c>
      <c r="B581" s="277" t="s">
        <v>5</v>
      </c>
      <c r="C581" s="277" t="s">
        <v>6</v>
      </c>
      <c r="D581" s="278" t="s">
        <v>7</v>
      </c>
      <c r="E581" s="279" t="s">
        <v>8</v>
      </c>
      <c r="F581" s="280"/>
      <c r="G581" s="281"/>
      <c r="H581" s="63" t="s">
        <v>9</v>
      </c>
      <c r="I581" s="278" t="s">
        <v>10</v>
      </c>
      <c r="J581" s="211" t="s">
        <v>11</v>
      </c>
    </row>
    <row r="582" spans="1:10" s="41" customFormat="1" ht="17.25" customHeight="1">
      <c r="A582" s="276"/>
      <c r="B582" s="277"/>
      <c r="C582" s="277"/>
      <c r="D582" s="278"/>
      <c r="E582" s="213" t="s">
        <v>12</v>
      </c>
      <c r="F582" s="213" t="s">
        <v>13</v>
      </c>
      <c r="G582" s="213" t="s">
        <v>14</v>
      </c>
      <c r="H582" s="65" t="s">
        <v>15</v>
      </c>
      <c r="I582" s="278"/>
      <c r="J582" s="212" t="s">
        <v>16</v>
      </c>
    </row>
    <row r="583" spans="1:10" s="41" customFormat="1" ht="18.75" customHeight="1">
      <c r="A583" s="156">
        <v>100</v>
      </c>
      <c r="B583" s="80" t="s">
        <v>868</v>
      </c>
      <c r="C583" s="50" t="s">
        <v>871</v>
      </c>
      <c r="D583" s="21" t="s">
        <v>247</v>
      </c>
      <c r="E583" s="177">
        <v>100000</v>
      </c>
      <c r="F583" s="177" t="s">
        <v>251</v>
      </c>
      <c r="G583" s="177" t="s">
        <v>251</v>
      </c>
      <c r="H583" s="81" t="s">
        <v>872</v>
      </c>
      <c r="I583" s="82" t="s">
        <v>873</v>
      </c>
      <c r="J583" s="21" t="s">
        <v>521</v>
      </c>
    </row>
    <row r="584" spans="1:10" s="41" customFormat="1" ht="18.75" customHeight="1">
      <c r="A584" s="158"/>
      <c r="B584" s="83" t="s">
        <v>887</v>
      </c>
      <c r="C584" s="55" t="s">
        <v>875</v>
      </c>
      <c r="D584" s="22"/>
      <c r="E584" s="178"/>
      <c r="F584" s="178"/>
      <c r="G584" s="178"/>
      <c r="H584" s="84" t="s">
        <v>876</v>
      </c>
      <c r="I584" s="85" t="s">
        <v>877</v>
      </c>
      <c r="J584" s="22" t="s">
        <v>25</v>
      </c>
    </row>
    <row r="585" spans="1:10" s="41" customFormat="1" ht="18.75" customHeight="1">
      <c r="A585" s="157"/>
      <c r="B585" s="83"/>
      <c r="C585" s="55" t="s">
        <v>879</v>
      </c>
      <c r="D585" s="22"/>
      <c r="E585" s="178"/>
      <c r="F585" s="178"/>
      <c r="G585" s="178"/>
      <c r="H585" s="84"/>
      <c r="I585" s="85" t="s">
        <v>881</v>
      </c>
      <c r="J585" s="22"/>
    </row>
    <row r="586" spans="1:10" s="41" customFormat="1" ht="18.75" customHeight="1">
      <c r="A586" s="156">
        <v>101</v>
      </c>
      <c r="B586" s="80" t="s">
        <v>888</v>
      </c>
      <c r="C586" s="80" t="s">
        <v>889</v>
      </c>
      <c r="D586" s="21" t="s">
        <v>247</v>
      </c>
      <c r="E586" s="177">
        <v>150000</v>
      </c>
      <c r="F586" s="177" t="s">
        <v>251</v>
      </c>
      <c r="G586" s="177" t="s">
        <v>251</v>
      </c>
      <c r="H586" s="81" t="s">
        <v>890</v>
      </c>
      <c r="I586" s="82" t="s">
        <v>873</v>
      </c>
      <c r="J586" s="21" t="s">
        <v>521</v>
      </c>
    </row>
    <row r="587" spans="1:10" s="41" customFormat="1" ht="18.75" customHeight="1">
      <c r="A587" s="158"/>
      <c r="B587" s="83"/>
      <c r="C587" s="83" t="s">
        <v>79</v>
      </c>
      <c r="D587" s="22"/>
      <c r="E587" s="178"/>
      <c r="F587" s="178"/>
      <c r="G587" s="178"/>
      <c r="H587" s="84" t="s">
        <v>891</v>
      </c>
      <c r="I587" s="85" t="s">
        <v>877</v>
      </c>
      <c r="J587" s="22" t="s">
        <v>25</v>
      </c>
    </row>
    <row r="588" spans="1:10" s="41" customFormat="1" ht="18.75" customHeight="1">
      <c r="A588" s="157"/>
      <c r="B588" s="86"/>
      <c r="C588" s="86"/>
      <c r="D588" s="23"/>
      <c r="E588" s="179"/>
      <c r="F588" s="179"/>
      <c r="G588" s="179"/>
      <c r="H588" s="87"/>
      <c r="I588" s="88" t="s">
        <v>881</v>
      </c>
      <c r="J588" s="23"/>
    </row>
    <row r="589" spans="1:10" s="41" customFormat="1" ht="19.5" customHeight="1">
      <c r="A589" s="156">
        <v>102</v>
      </c>
      <c r="B589" s="80" t="s">
        <v>892</v>
      </c>
      <c r="C589" s="50" t="s">
        <v>871</v>
      </c>
      <c r="D589" s="21" t="s">
        <v>485</v>
      </c>
      <c r="E589" s="177">
        <v>100000</v>
      </c>
      <c r="F589" s="177" t="s">
        <v>251</v>
      </c>
      <c r="G589" s="177" t="s">
        <v>251</v>
      </c>
      <c r="H589" s="81" t="s">
        <v>872</v>
      </c>
      <c r="I589" s="82" t="s">
        <v>873</v>
      </c>
      <c r="J589" s="21" t="s">
        <v>521</v>
      </c>
    </row>
    <row r="590" spans="1:10" s="41" customFormat="1" ht="19.5" customHeight="1">
      <c r="A590" s="158"/>
      <c r="B590" s="83" t="s">
        <v>893</v>
      </c>
      <c r="C590" s="55" t="s">
        <v>875</v>
      </c>
      <c r="D590" s="22"/>
      <c r="E590" s="178"/>
      <c r="F590" s="178"/>
      <c r="G590" s="178"/>
      <c r="H590" s="84" t="s">
        <v>876</v>
      </c>
      <c r="I590" s="85" t="s">
        <v>877</v>
      </c>
      <c r="J590" s="22" t="s">
        <v>25</v>
      </c>
    </row>
    <row r="591" spans="1:10" s="41" customFormat="1" ht="19.5" customHeight="1">
      <c r="A591" s="157"/>
      <c r="B591" s="86"/>
      <c r="C591" s="55" t="s">
        <v>879</v>
      </c>
      <c r="D591" s="23"/>
      <c r="E591" s="179"/>
      <c r="F591" s="179"/>
      <c r="G591" s="179"/>
      <c r="H591" s="84"/>
      <c r="I591" s="85" t="s">
        <v>881</v>
      </c>
      <c r="J591" s="22"/>
    </row>
    <row r="592" spans="1:10" s="41" customFormat="1" ht="19.5" customHeight="1">
      <c r="A592" s="9">
        <v>103</v>
      </c>
      <c r="B592" s="50" t="s">
        <v>843</v>
      </c>
      <c r="C592" s="50" t="s">
        <v>871</v>
      </c>
      <c r="D592" s="9" t="s">
        <v>81</v>
      </c>
      <c r="E592" s="93" t="s">
        <v>137</v>
      </c>
      <c r="F592" s="93">
        <v>200000</v>
      </c>
      <c r="G592" s="93">
        <v>100000</v>
      </c>
      <c r="H592" s="81" t="s">
        <v>872</v>
      </c>
      <c r="I592" s="26" t="s">
        <v>582</v>
      </c>
      <c r="J592" s="9" t="s">
        <v>21</v>
      </c>
    </row>
    <row r="593" spans="1:10" s="41" customFormat="1" ht="19.5" customHeight="1">
      <c r="A593" s="10"/>
      <c r="B593" s="55" t="s">
        <v>894</v>
      </c>
      <c r="C593" s="55" t="s">
        <v>875</v>
      </c>
      <c r="D593" s="10"/>
      <c r="E593" s="163" t="s">
        <v>420</v>
      </c>
      <c r="F593" s="163"/>
      <c r="G593" s="163"/>
      <c r="H593" s="84" t="s">
        <v>876</v>
      </c>
      <c r="I593" s="25" t="s">
        <v>895</v>
      </c>
      <c r="J593" s="10" t="s">
        <v>25</v>
      </c>
    </row>
    <row r="594" spans="1:10" s="41" customFormat="1" ht="19.5" customHeight="1">
      <c r="A594" s="11"/>
      <c r="B594" s="47" t="s">
        <v>896</v>
      </c>
      <c r="C594" s="47" t="s">
        <v>879</v>
      </c>
      <c r="D594" s="11"/>
      <c r="E594" s="146"/>
      <c r="F594" s="146"/>
      <c r="G594" s="146"/>
      <c r="H594" s="87" t="s">
        <v>880</v>
      </c>
      <c r="I594" s="66"/>
      <c r="J594" s="11"/>
    </row>
    <row r="595" spans="1:10" s="41" customFormat="1" ht="17.25" customHeight="1">
      <c r="A595" s="9">
        <v>104</v>
      </c>
      <c r="B595" s="50" t="s">
        <v>843</v>
      </c>
      <c r="C595" s="50" t="s">
        <v>871</v>
      </c>
      <c r="D595" s="9" t="s">
        <v>262</v>
      </c>
      <c r="E595" s="93" t="s">
        <v>137</v>
      </c>
      <c r="F595" s="93">
        <v>200000</v>
      </c>
      <c r="G595" s="93">
        <v>100000</v>
      </c>
      <c r="H595" s="81" t="s">
        <v>872</v>
      </c>
      <c r="I595" s="26" t="s">
        <v>582</v>
      </c>
      <c r="J595" s="9" t="s">
        <v>21</v>
      </c>
    </row>
    <row r="596" spans="1:10" s="41" customFormat="1" ht="17.25" customHeight="1">
      <c r="A596" s="10"/>
      <c r="B596" s="55" t="s">
        <v>897</v>
      </c>
      <c r="C596" s="55" t="s">
        <v>875</v>
      </c>
      <c r="D596" s="10"/>
      <c r="E596" s="163" t="s">
        <v>420</v>
      </c>
      <c r="F596" s="163"/>
      <c r="G596" s="163"/>
      <c r="H596" s="84" t="s">
        <v>876</v>
      </c>
      <c r="I596" s="25" t="s">
        <v>895</v>
      </c>
      <c r="J596" s="10" t="s">
        <v>25</v>
      </c>
    </row>
    <row r="597" spans="1:10" s="41" customFormat="1" ht="17.25" customHeight="1">
      <c r="A597" s="10"/>
      <c r="B597" s="55"/>
      <c r="C597" s="55" t="s">
        <v>879</v>
      </c>
      <c r="D597" s="10"/>
      <c r="E597" s="163"/>
      <c r="F597" s="163"/>
      <c r="G597" s="163"/>
      <c r="H597" s="84" t="s">
        <v>880</v>
      </c>
      <c r="I597" s="25"/>
      <c r="J597" s="10"/>
    </row>
    <row r="598" spans="1:10" s="41" customFormat="1" ht="17.25" customHeight="1">
      <c r="A598" s="9">
        <v>105</v>
      </c>
      <c r="B598" s="50" t="s">
        <v>898</v>
      </c>
      <c r="C598" s="50" t="s">
        <v>871</v>
      </c>
      <c r="D598" s="9" t="s">
        <v>262</v>
      </c>
      <c r="E598" s="93" t="s">
        <v>137</v>
      </c>
      <c r="F598" s="93">
        <v>200000</v>
      </c>
      <c r="G598" s="93">
        <v>100000</v>
      </c>
      <c r="H598" s="81" t="s">
        <v>872</v>
      </c>
      <c r="I598" s="26" t="s">
        <v>582</v>
      </c>
      <c r="J598" s="9" t="s">
        <v>21</v>
      </c>
    </row>
    <row r="599" spans="1:10" s="41" customFormat="1" ht="17.25" customHeight="1">
      <c r="A599" s="10"/>
      <c r="B599" s="55" t="s">
        <v>899</v>
      </c>
      <c r="C599" s="55" t="s">
        <v>875</v>
      </c>
      <c r="D599" s="10"/>
      <c r="E599" s="163" t="s">
        <v>420</v>
      </c>
      <c r="F599" s="163"/>
      <c r="G599" s="163"/>
      <c r="H599" s="84" t="s">
        <v>876</v>
      </c>
      <c r="I599" s="25" t="s">
        <v>895</v>
      </c>
      <c r="J599" s="10" t="s">
        <v>25</v>
      </c>
    </row>
    <row r="600" spans="1:10" s="41" customFormat="1" ht="17.25" customHeight="1">
      <c r="A600" s="10"/>
      <c r="B600" s="55"/>
      <c r="C600" s="55" t="s">
        <v>879</v>
      </c>
      <c r="D600" s="10"/>
      <c r="E600" s="163"/>
      <c r="F600" s="163"/>
      <c r="G600" s="163"/>
      <c r="H600" s="84" t="s">
        <v>880</v>
      </c>
      <c r="I600" s="25"/>
      <c r="J600" s="10"/>
    </row>
    <row r="601" spans="1:10" s="41" customFormat="1" ht="17.25" customHeight="1">
      <c r="A601" s="9">
        <v>106</v>
      </c>
      <c r="B601" s="50" t="s">
        <v>843</v>
      </c>
      <c r="C601" s="50" t="s">
        <v>871</v>
      </c>
      <c r="D601" s="9" t="s">
        <v>262</v>
      </c>
      <c r="E601" s="93" t="s">
        <v>137</v>
      </c>
      <c r="F601" s="93">
        <v>200000</v>
      </c>
      <c r="G601" s="93">
        <v>100000</v>
      </c>
      <c r="H601" s="81" t="s">
        <v>872</v>
      </c>
      <c r="I601" s="26" t="s">
        <v>582</v>
      </c>
      <c r="J601" s="9" t="s">
        <v>21</v>
      </c>
    </row>
    <row r="602" spans="1:10" s="41" customFormat="1" ht="17.25" customHeight="1">
      <c r="A602" s="10"/>
      <c r="B602" s="55" t="s">
        <v>900</v>
      </c>
      <c r="C602" s="55" t="s">
        <v>875</v>
      </c>
      <c r="D602" s="10"/>
      <c r="E602" s="163" t="s">
        <v>420</v>
      </c>
      <c r="F602" s="163"/>
      <c r="G602" s="163"/>
      <c r="H602" s="84" t="s">
        <v>876</v>
      </c>
      <c r="I602" s="25" t="s">
        <v>895</v>
      </c>
      <c r="J602" s="10" t="s">
        <v>25</v>
      </c>
    </row>
    <row r="603" spans="1:10" s="41" customFormat="1" ht="17.25" customHeight="1">
      <c r="A603" s="10"/>
      <c r="B603" s="55"/>
      <c r="C603" s="55" t="s">
        <v>879</v>
      </c>
      <c r="D603" s="10"/>
      <c r="E603" s="163"/>
      <c r="F603" s="163"/>
      <c r="G603" s="163"/>
      <c r="H603" s="84" t="s">
        <v>880</v>
      </c>
      <c r="I603" s="25"/>
      <c r="J603" s="10"/>
    </row>
    <row r="604" spans="1:10" s="41" customFormat="1" ht="17.25" customHeight="1">
      <c r="A604" s="9">
        <v>107</v>
      </c>
      <c r="B604" s="50" t="s">
        <v>901</v>
      </c>
      <c r="C604" s="50" t="s">
        <v>871</v>
      </c>
      <c r="D604" s="9" t="s">
        <v>902</v>
      </c>
      <c r="E604" s="93" t="s">
        <v>137</v>
      </c>
      <c r="F604" s="93">
        <v>200000</v>
      </c>
      <c r="G604" s="93">
        <v>100000</v>
      </c>
      <c r="H604" s="81" t="s">
        <v>872</v>
      </c>
      <c r="I604" s="128" t="s">
        <v>582</v>
      </c>
      <c r="J604" s="9" t="s">
        <v>21</v>
      </c>
    </row>
    <row r="605" spans="1:10" s="41" customFormat="1" ht="17.25" customHeight="1">
      <c r="A605" s="10"/>
      <c r="B605" s="55" t="s">
        <v>903</v>
      </c>
      <c r="C605" s="55" t="s">
        <v>875</v>
      </c>
      <c r="D605" s="10"/>
      <c r="E605" s="163" t="s">
        <v>420</v>
      </c>
      <c r="F605" s="163"/>
      <c r="G605" s="163"/>
      <c r="H605" s="84" t="s">
        <v>876</v>
      </c>
      <c r="I605" s="126" t="s">
        <v>895</v>
      </c>
      <c r="J605" s="10" t="s">
        <v>25</v>
      </c>
    </row>
    <row r="606" spans="1:10" s="41" customFormat="1" ht="17.25" customHeight="1">
      <c r="A606" s="10"/>
      <c r="B606" s="55" t="s">
        <v>904</v>
      </c>
      <c r="C606" s="55" t="s">
        <v>879</v>
      </c>
      <c r="D606" s="10"/>
      <c r="E606" s="163"/>
      <c r="F606" s="163"/>
      <c r="G606" s="163"/>
      <c r="H606" s="84" t="s">
        <v>880</v>
      </c>
      <c r="I606" s="126"/>
      <c r="J606" s="10"/>
    </row>
    <row r="607" spans="1:10" s="41" customFormat="1" ht="17.25" customHeight="1">
      <c r="A607" s="11"/>
      <c r="B607" s="47" t="s">
        <v>905</v>
      </c>
      <c r="C607" s="47"/>
      <c r="D607" s="11"/>
      <c r="E607" s="146"/>
      <c r="F607" s="146"/>
      <c r="G607" s="146"/>
      <c r="H607" s="87"/>
      <c r="I607" s="137"/>
      <c r="J607" s="11"/>
    </row>
    <row r="608" spans="1:10" ht="17.25" customHeight="1">
      <c r="A608" s="275" t="s">
        <v>4</v>
      </c>
      <c r="B608" s="277" t="s">
        <v>5</v>
      </c>
      <c r="C608" s="277" t="s">
        <v>6</v>
      </c>
      <c r="D608" s="278" t="s">
        <v>7</v>
      </c>
      <c r="E608" s="279" t="s">
        <v>8</v>
      </c>
      <c r="F608" s="280"/>
      <c r="G608" s="281"/>
      <c r="H608" s="63" t="s">
        <v>9</v>
      </c>
      <c r="I608" s="278" t="s">
        <v>10</v>
      </c>
      <c r="J608" s="211" t="s">
        <v>11</v>
      </c>
    </row>
    <row r="609" spans="1:10" s="41" customFormat="1" ht="17.25" customHeight="1">
      <c r="A609" s="276"/>
      <c r="B609" s="277"/>
      <c r="C609" s="277"/>
      <c r="D609" s="278"/>
      <c r="E609" s="213" t="s">
        <v>12</v>
      </c>
      <c r="F609" s="213" t="s">
        <v>13</v>
      </c>
      <c r="G609" s="213" t="s">
        <v>14</v>
      </c>
      <c r="H609" s="65" t="s">
        <v>15</v>
      </c>
      <c r="I609" s="278"/>
      <c r="J609" s="212" t="s">
        <v>16</v>
      </c>
    </row>
    <row r="610" spans="1:10" s="41" customFormat="1" ht="21.75" customHeight="1">
      <c r="A610" s="9">
        <v>108</v>
      </c>
      <c r="B610" s="50" t="s">
        <v>906</v>
      </c>
      <c r="C610" s="50" t="s">
        <v>871</v>
      </c>
      <c r="D610" s="9" t="s">
        <v>269</v>
      </c>
      <c r="E610" s="93" t="s">
        <v>137</v>
      </c>
      <c r="F610" s="93">
        <v>200000</v>
      </c>
      <c r="G610" s="93">
        <v>100000</v>
      </c>
      <c r="H610" s="81" t="s">
        <v>872</v>
      </c>
      <c r="I610" s="26" t="s">
        <v>582</v>
      </c>
      <c r="J610" s="9" t="s">
        <v>21</v>
      </c>
    </row>
    <row r="611" spans="1:10" s="41" customFormat="1" ht="21.75" customHeight="1">
      <c r="A611" s="10"/>
      <c r="B611" s="55" t="s">
        <v>907</v>
      </c>
      <c r="C611" s="55" t="s">
        <v>875</v>
      </c>
      <c r="D611" s="10"/>
      <c r="E611" s="163" t="s">
        <v>420</v>
      </c>
      <c r="F611" s="163"/>
      <c r="G611" s="163"/>
      <c r="H611" s="84" t="s">
        <v>876</v>
      </c>
      <c r="I611" s="25" t="s">
        <v>895</v>
      </c>
      <c r="J611" s="10" t="s">
        <v>25</v>
      </c>
    </row>
    <row r="612" spans="1:10" s="41" customFormat="1" ht="21.75" customHeight="1">
      <c r="A612" s="11"/>
      <c r="B612" s="47"/>
      <c r="C612" s="55" t="s">
        <v>879</v>
      </c>
      <c r="D612" s="10"/>
      <c r="E612" s="163"/>
      <c r="F612" s="163"/>
      <c r="G612" s="163"/>
      <c r="H612" s="84" t="s">
        <v>880</v>
      </c>
      <c r="I612" s="25"/>
      <c r="J612" s="10"/>
    </row>
    <row r="613" spans="1:10" s="41" customFormat="1" ht="19.5" customHeight="1">
      <c r="A613" s="9">
        <v>109</v>
      </c>
      <c r="B613" s="50" t="s">
        <v>908</v>
      </c>
      <c r="C613" s="50" t="s">
        <v>706</v>
      </c>
      <c r="D613" s="9" t="s">
        <v>269</v>
      </c>
      <c r="E613" s="93">
        <v>80000</v>
      </c>
      <c r="F613" s="93" t="s">
        <v>137</v>
      </c>
      <c r="G613" s="93" t="s">
        <v>137</v>
      </c>
      <c r="H613" s="81" t="s">
        <v>872</v>
      </c>
      <c r="I613" s="26" t="s">
        <v>582</v>
      </c>
      <c r="J613" s="9" t="s">
        <v>21</v>
      </c>
    </row>
    <row r="614" spans="1:10" s="41" customFormat="1" ht="19.5" customHeight="1">
      <c r="A614" s="10"/>
      <c r="B614" s="55" t="s">
        <v>909</v>
      </c>
      <c r="C614" s="55" t="s">
        <v>910</v>
      </c>
      <c r="D614" s="10"/>
      <c r="E614" s="163" t="s">
        <v>420</v>
      </c>
      <c r="F614" s="163"/>
      <c r="G614" s="163"/>
      <c r="H614" s="84" t="s">
        <v>876</v>
      </c>
      <c r="I614" s="25" t="s">
        <v>895</v>
      </c>
      <c r="J614" s="10" t="s">
        <v>25</v>
      </c>
    </row>
    <row r="615" spans="1:10" s="41" customFormat="1" ht="19.5" customHeight="1">
      <c r="A615" s="11"/>
      <c r="B615" s="47"/>
      <c r="C615" s="47" t="s">
        <v>911</v>
      </c>
      <c r="D615" s="11"/>
      <c r="E615" s="146"/>
      <c r="F615" s="146"/>
      <c r="G615" s="146"/>
      <c r="H615" s="87" t="s">
        <v>880</v>
      </c>
      <c r="I615" s="66"/>
      <c r="J615" s="11"/>
    </row>
    <row r="616" spans="1:10" s="41" customFormat="1" ht="19.5" customHeight="1">
      <c r="A616" s="9">
        <v>110</v>
      </c>
      <c r="B616" s="50" t="s">
        <v>843</v>
      </c>
      <c r="C616" s="50" t="s">
        <v>871</v>
      </c>
      <c r="D616" s="9" t="s">
        <v>269</v>
      </c>
      <c r="E616" s="93" t="s">
        <v>137</v>
      </c>
      <c r="F616" s="93">
        <v>100000</v>
      </c>
      <c r="G616" s="93" t="s">
        <v>137</v>
      </c>
      <c r="H616" s="81" t="s">
        <v>872</v>
      </c>
      <c r="I616" s="26" t="s">
        <v>582</v>
      </c>
      <c r="J616" s="9" t="s">
        <v>21</v>
      </c>
    </row>
    <row r="617" spans="1:10" s="41" customFormat="1" ht="19.5" customHeight="1">
      <c r="A617" s="10"/>
      <c r="B617" s="55" t="s">
        <v>912</v>
      </c>
      <c r="C617" s="55" t="s">
        <v>875</v>
      </c>
      <c r="D617" s="10"/>
      <c r="E617" s="163" t="s">
        <v>420</v>
      </c>
      <c r="F617" s="163"/>
      <c r="G617" s="163"/>
      <c r="H617" s="84" t="s">
        <v>876</v>
      </c>
      <c r="I617" s="25" t="s">
        <v>895</v>
      </c>
      <c r="J617" s="10" t="s">
        <v>25</v>
      </c>
    </row>
    <row r="618" spans="1:10" s="41" customFormat="1" ht="19.5" customHeight="1">
      <c r="A618" s="11"/>
      <c r="B618" s="47" t="s">
        <v>913</v>
      </c>
      <c r="C618" s="47" t="s">
        <v>879</v>
      </c>
      <c r="D618" s="11"/>
      <c r="E618" s="146"/>
      <c r="F618" s="146"/>
      <c r="G618" s="146"/>
      <c r="H618" s="87" t="s">
        <v>880</v>
      </c>
      <c r="I618" s="66"/>
      <c r="J618" s="11"/>
    </row>
    <row r="619" spans="1:10" s="41" customFormat="1" ht="19.5" customHeight="1">
      <c r="A619" s="9">
        <v>111</v>
      </c>
      <c r="B619" s="50" t="s">
        <v>914</v>
      </c>
      <c r="C619" s="50" t="s">
        <v>871</v>
      </c>
      <c r="D619" s="9" t="s">
        <v>269</v>
      </c>
      <c r="E619" s="93" t="s">
        <v>137</v>
      </c>
      <c r="F619" s="93">
        <v>100000</v>
      </c>
      <c r="G619" s="93" t="s">
        <v>137</v>
      </c>
      <c r="H619" s="81" t="s">
        <v>872</v>
      </c>
      <c r="I619" s="26" t="s">
        <v>582</v>
      </c>
      <c r="J619" s="9" t="s">
        <v>21</v>
      </c>
    </row>
    <row r="620" spans="1:10" s="41" customFormat="1" ht="19.5" customHeight="1">
      <c r="A620" s="10"/>
      <c r="B620" s="55" t="s">
        <v>915</v>
      </c>
      <c r="C620" s="55" t="s">
        <v>875</v>
      </c>
      <c r="D620" s="10"/>
      <c r="E620" s="163" t="s">
        <v>420</v>
      </c>
      <c r="F620" s="163"/>
      <c r="G620" s="163"/>
      <c r="H620" s="84" t="s">
        <v>876</v>
      </c>
      <c r="I620" s="25" t="s">
        <v>895</v>
      </c>
      <c r="J620" s="10" t="s">
        <v>25</v>
      </c>
    </row>
    <row r="621" spans="1:10" s="41" customFormat="1" ht="19.5" customHeight="1">
      <c r="A621" s="11"/>
      <c r="B621" s="47"/>
      <c r="C621" s="55" t="s">
        <v>879</v>
      </c>
      <c r="D621" s="11"/>
      <c r="E621" s="146"/>
      <c r="F621" s="146"/>
      <c r="G621" s="146"/>
      <c r="H621" s="87" t="s">
        <v>880</v>
      </c>
      <c r="I621" s="66"/>
      <c r="J621" s="11"/>
    </row>
    <row r="622" spans="1:10" s="41" customFormat="1" ht="19.5" customHeight="1">
      <c r="A622" s="9">
        <v>112</v>
      </c>
      <c r="B622" s="50" t="s">
        <v>916</v>
      </c>
      <c r="C622" s="50" t="s">
        <v>871</v>
      </c>
      <c r="D622" s="9" t="s">
        <v>269</v>
      </c>
      <c r="E622" s="93" t="s">
        <v>137</v>
      </c>
      <c r="F622" s="93">
        <v>100000</v>
      </c>
      <c r="G622" s="93" t="s">
        <v>137</v>
      </c>
      <c r="H622" s="81" t="s">
        <v>872</v>
      </c>
      <c r="I622" s="26" t="s">
        <v>582</v>
      </c>
      <c r="J622" s="9" t="s">
        <v>21</v>
      </c>
    </row>
    <row r="623" spans="1:10" s="41" customFormat="1" ht="19.5" customHeight="1">
      <c r="A623" s="10"/>
      <c r="B623" s="55" t="s">
        <v>917</v>
      </c>
      <c r="C623" s="55" t="s">
        <v>875</v>
      </c>
      <c r="D623" s="10"/>
      <c r="E623" s="163" t="s">
        <v>420</v>
      </c>
      <c r="F623" s="163"/>
      <c r="G623" s="163"/>
      <c r="H623" s="84" t="s">
        <v>876</v>
      </c>
      <c r="I623" s="25" t="s">
        <v>895</v>
      </c>
      <c r="J623" s="10" t="s">
        <v>25</v>
      </c>
    </row>
    <row r="624" spans="1:10" s="41" customFormat="1" ht="19.5" customHeight="1">
      <c r="A624" s="11"/>
      <c r="B624" s="47"/>
      <c r="C624" s="47" t="s">
        <v>879</v>
      </c>
      <c r="D624" s="11"/>
      <c r="E624" s="146"/>
      <c r="F624" s="146"/>
      <c r="G624" s="146"/>
      <c r="H624" s="87" t="s">
        <v>880</v>
      </c>
      <c r="I624" s="66"/>
      <c r="J624" s="11"/>
    </row>
    <row r="625" spans="1:10" s="41" customFormat="1" ht="18" customHeight="1">
      <c r="A625" s="9">
        <v>113</v>
      </c>
      <c r="B625" s="50" t="s">
        <v>918</v>
      </c>
      <c r="C625" s="50" t="s">
        <v>871</v>
      </c>
      <c r="D625" s="9" t="s">
        <v>269</v>
      </c>
      <c r="E625" s="93" t="s">
        <v>137</v>
      </c>
      <c r="F625" s="93">
        <v>100000</v>
      </c>
      <c r="G625" s="93" t="s">
        <v>137</v>
      </c>
      <c r="H625" s="81" t="s">
        <v>872</v>
      </c>
      <c r="I625" s="26" t="s">
        <v>582</v>
      </c>
      <c r="J625" s="9" t="s">
        <v>21</v>
      </c>
    </row>
    <row r="626" spans="1:10" s="41" customFormat="1" ht="18" customHeight="1">
      <c r="A626" s="10"/>
      <c r="B626" s="55" t="s">
        <v>919</v>
      </c>
      <c r="C626" s="55" t="s">
        <v>875</v>
      </c>
      <c r="D626" s="10"/>
      <c r="E626" s="163" t="s">
        <v>420</v>
      </c>
      <c r="F626" s="163"/>
      <c r="G626" s="163"/>
      <c r="H626" s="84" t="s">
        <v>876</v>
      </c>
      <c r="I626" s="25" t="s">
        <v>895</v>
      </c>
      <c r="J626" s="10" t="s">
        <v>25</v>
      </c>
    </row>
    <row r="627" spans="1:10" s="41" customFormat="1" ht="18" customHeight="1">
      <c r="A627" s="11"/>
      <c r="B627" s="47"/>
      <c r="C627" s="55" t="s">
        <v>879</v>
      </c>
      <c r="D627" s="11"/>
      <c r="E627" s="146"/>
      <c r="F627" s="146"/>
      <c r="G627" s="146"/>
      <c r="H627" s="87" t="s">
        <v>880</v>
      </c>
      <c r="I627" s="66"/>
      <c r="J627" s="11"/>
    </row>
    <row r="628" spans="1:10" s="41" customFormat="1" ht="18" customHeight="1">
      <c r="A628" s="9">
        <v>114</v>
      </c>
      <c r="B628" s="50" t="s">
        <v>920</v>
      </c>
      <c r="C628" s="50" t="s">
        <v>706</v>
      </c>
      <c r="D628" s="9" t="s">
        <v>276</v>
      </c>
      <c r="E628" s="93">
        <v>100000</v>
      </c>
      <c r="F628" s="93" t="s">
        <v>137</v>
      </c>
      <c r="G628" s="93" t="s">
        <v>137</v>
      </c>
      <c r="H628" s="81" t="s">
        <v>872</v>
      </c>
      <c r="I628" s="26" t="s">
        <v>582</v>
      </c>
      <c r="J628" s="9" t="s">
        <v>21</v>
      </c>
    </row>
    <row r="629" spans="1:10" s="41" customFormat="1" ht="18" customHeight="1">
      <c r="A629" s="10"/>
      <c r="B629" s="55" t="s">
        <v>921</v>
      </c>
      <c r="C629" s="55" t="s">
        <v>910</v>
      </c>
      <c r="D629" s="10"/>
      <c r="E629" s="163"/>
      <c r="F629" s="163"/>
      <c r="G629" s="163"/>
      <c r="H629" s="84" t="s">
        <v>876</v>
      </c>
      <c r="I629" s="25" t="s">
        <v>895</v>
      </c>
      <c r="J629" s="10" t="s">
        <v>25</v>
      </c>
    </row>
    <row r="630" spans="1:10" s="41" customFormat="1" ht="18" customHeight="1">
      <c r="A630" s="11"/>
      <c r="B630" s="47" t="s">
        <v>922</v>
      </c>
      <c r="C630" s="47" t="s">
        <v>911</v>
      </c>
      <c r="D630" s="11"/>
      <c r="E630" s="146"/>
      <c r="F630" s="146"/>
      <c r="G630" s="146"/>
      <c r="H630" s="87" t="s">
        <v>880</v>
      </c>
      <c r="I630" s="66"/>
      <c r="J630" s="11"/>
    </row>
    <row r="631" spans="1:10" s="41" customFormat="1" ht="18" customHeight="1">
      <c r="A631" s="9">
        <v>115</v>
      </c>
      <c r="B631" s="50" t="s">
        <v>923</v>
      </c>
      <c r="C631" s="50" t="s">
        <v>871</v>
      </c>
      <c r="D631" s="9" t="s">
        <v>276</v>
      </c>
      <c r="E631" s="93">
        <v>100000</v>
      </c>
      <c r="F631" s="93" t="s">
        <v>137</v>
      </c>
      <c r="G631" s="93" t="s">
        <v>137</v>
      </c>
      <c r="H631" s="81" t="s">
        <v>872</v>
      </c>
      <c r="I631" s="26" t="s">
        <v>582</v>
      </c>
      <c r="J631" s="9" t="s">
        <v>21</v>
      </c>
    </row>
    <row r="632" spans="1:10" s="41" customFormat="1" ht="18" customHeight="1">
      <c r="A632" s="10"/>
      <c r="B632" s="55" t="s">
        <v>924</v>
      </c>
      <c r="C632" s="55" t="s">
        <v>875</v>
      </c>
      <c r="D632" s="10"/>
      <c r="E632" s="163"/>
      <c r="F632" s="163"/>
      <c r="G632" s="163"/>
      <c r="H632" s="84" t="s">
        <v>876</v>
      </c>
      <c r="I632" s="25" t="s">
        <v>895</v>
      </c>
      <c r="J632" s="10" t="s">
        <v>25</v>
      </c>
    </row>
    <row r="633" spans="1:10" s="41" customFormat="1" ht="18" customHeight="1">
      <c r="A633" s="11"/>
      <c r="B633" s="47" t="s">
        <v>2442</v>
      </c>
      <c r="C633" s="47" t="s">
        <v>879</v>
      </c>
      <c r="D633" s="11"/>
      <c r="E633" s="146"/>
      <c r="F633" s="146"/>
      <c r="G633" s="146"/>
      <c r="H633" s="87" t="s">
        <v>880</v>
      </c>
      <c r="I633" s="66"/>
      <c r="J633" s="11"/>
    </row>
    <row r="634" spans="1:10" ht="17.25" customHeight="1">
      <c r="A634" s="275" t="s">
        <v>4</v>
      </c>
      <c r="B634" s="277" t="s">
        <v>5</v>
      </c>
      <c r="C634" s="277" t="s">
        <v>6</v>
      </c>
      <c r="D634" s="278" t="s">
        <v>7</v>
      </c>
      <c r="E634" s="279" t="s">
        <v>8</v>
      </c>
      <c r="F634" s="280"/>
      <c r="G634" s="281"/>
      <c r="H634" s="63" t="s">
        <v>9</v>
      </c>
      <c r="I634" s="278" t="s">
        <v>10</v>
      </c>
      <c r="J634" s="211" t="s">
        <v>11</v>
      </c>
    </row>
    <row r="635" spans="1:10" s="41" customFormat="1" ht="17.25" customHeight="1">
      <c r="A635" s="276"/>
      <c r="B635" s="277"/>
      <c r="C635" s="277"/>
      <c r="D635" s="278"/>
      <c r="E635" s="213" t="s">
        <v>12</v>
      </c>
      <c r="F635" s="213" t="s">
        <v>13</v>
      </c>
      <c r="G635" s="213" t="s">
        <v>14</v>
      </c>
      <c r="H635" s="65" t="s">
        <v>15</v>
      </c>
      <c r="I635" s="278"/>
      <c r="J635" s="212" t="s">
        <v>16</v>
      </c>
    </row>
    <row r="636" spans="1:10" s="41" customFormat="1" ht="18" customHeight="1">
      <c r="A636" s="10">
        <v>116</v>
      </c>
      <c r="B636" s="55" t="s">
        <v>925</v>
      </c>
      <c r="C636" s="50" t="s">
        <v>871</v>
      </c>
      <c r="D636" s="10" t="s">
        <v>276</v>
      </c>
      <c r="E636" s="163" t="s">
        <v>137</v>
      </c>
      <c r="F636" s="163">
        <v>200000</v>
      </c>
      <c r="G636" s="163">
        <v>100000</v>
      </c>
      <c r="H636" s="81" t="s">
        <v>872</v>
      </c>
      <c r="I636" s="25" t="s">
        <v>582</v>
      </c>
      <c r="J636" s="10" t="s">
        <v>21</v>
      </c>
    </row>
    <row r="637" spans="1:10" s="41" customFormat="1" ht="18" customHeight="1">
      <c r="A637" s="10"/>
      <c r="B637" s="55" t="s">
        <v>926</v>
      </c>
      <c r="C637" s="55" t="s">
        <v>875</v>
      </c>
      <c r="D637" s="10"/>
      <c r="E637" s="163" t="s">
        <v>420</v>
      </c>
      <c r="F637" s="163"/>
      <c r="G637" s="163"/>
      <c r="H637" s="84" t="s">
        <v>876</v>
      </c>
      <c r="I637" s="25" t="s">
        <v>895</v>
      </c>
      <c r="J637" s="10" t="s">
        <v>25</v>
      </c>
    </row>
    <row r="638" spans="1:10" s="41" customFormat="1" ht="19.5" customHeight="1">
      <c r="A638" s="11"/>
      <c r="B638" s="47"/>
      <c r="C638" s="55" t="s">
        <v>879</v>
      </c>
      <c r="D638" s="11"/>
      <c r="E638" s="146"/>
      <c r="F638" s="146"/>
      <c r="G638" s="146"/>
      <c r="H638" s="84" t="s">
        <v>880</v>
      </c>
      <c r="I638" s="25"/>
      <c r="J638" s="11"/>
    </row>
    <row r="639" spans="1:10" s="41" customFormat="1" ht="19.5" customHeight="1">
      <c r="A639" s="9">
        <v>117</v>
      </c>
      <c r="B639" s="98" t="s">
        <v>927</v>
      </c>
      <c r="C639" s="50" t="s">
        <v>871</v>
      </c>
      <c r="D639" s="7" t="s">
        <v>276</v>
      </c>
      <c r="E639" s="93">
        <v>200000</v>
      </c>
      <c r="F639" s="93" t="s">
        <v>137</v>
      </c>
      <c r="G639" s="185" t="s">
        <v>137</v>
      </c>
      <c r="H639" s="140" t="s">
        <v>835</v>
      </c>
      <c r="I639" s="26" t="s">
        <v>928</v>
      </c>
      <c r="J639" s="7" t="s">
        <v>21</v>
      </c>
    </row>
    <row r="640" spans="1:10" s="41" customFormat="1" ht="19.5" customHeight="1">
      <c r="A640" s="10"/>
      <c r="B640" s="120" t="s">
        <v>929</v>
      </c>
      <c r="C640" s="55" t="s">
        <v>875</v>
      </c>
      <c r="D640" s="8"/>
      <c r="E640" s="163"/>
      <c r="F640" s="163"/>
      <c r="G640" s="186"/>
      <c r="H640" s="141" t="s">
        <v>839</v>
      </c>
      <c r="I640" s="25" t="s">
        <v>930</v>
      </c>
      <c r="J640" s="8" t="s">
        <v>25</v>
      </c>
    </row>
    <row r="641" spans="1:10" s="41" customFormat="1" ht="19.5" customHeight="1">
      <c r="A641" s="9">
        <v>118</v>
      </c>
      <c r="B641" s="98" t="s">
        <v>931</v>
      </c>
      <c r="C641" s="50" t="s">
        <v>879</v>
      </c>
      <c r="D641" s="7" t="s">
        <v>276</v>
      </c>
      <c r="E641" s="93">
        <v>24000</v>
      </c>
      <c r="F641" s="93" t="s">
        <v>137</v>
      </c>
      <c r="G641" s="185" t="s">
        <v>137</v>
      </c>
      <c r="H641" s="52" t="s">
        <v>835</v>
      </c>
      <c r="I641" s="26" t="s">
        <v>928</v>
      </c>
      <c r="J641" s="7" t="s">
        <v>21</v>
      </c>
    </row>
    <row r="642" spans="1:10" s="41" customFormat="1" ht="19.5" customHeight="1">
      <c r="A642" s="11"/>
      <c r="B642" s="99" t="s">
        <v>932</v>
      </c>
      <c r="C642" s="47"/>
      <c r="D642" s="15"/>
      <c r="E642" s="146"/>
      <c r="F642" s="146"/>
      <c r="G642" s="189"/>
      <c r="H642" s="61" t="s">
        <v>839</v>
      </c>
      <c r="I642" s="66" t="s">
        <v>930</v>
      </c>
      <c r="J642" s="8" t="s">
        <v>25</v>
      </c>
    </row>
    <row r="643" spans="1:10" ht="19.5" customHeight="1">
      <c r="A643" s="9">
        <v>119</v>
      </c>
      <c r="B643" s="98" t="s">
        <v>933</v>
      </c>
      <c r="C643" s="50" t="s">
        <v>871</v>
      </c>
      <c r="D643" s="9" t="s">
        <v>290</v>
      </c>
      <c r="E643" s="93">
        <v>100000</v>
      </c>
      <c r="F643" s="93" t="s">
        <v>137</v>
      </c>
      <c r="G643" s="185" t="s">
        <v>137</v>
      </c>
      <c r="H643" s="57" t="s">
        <v>835</v>
      </c>
      <c r="I643" s="25" t="s">
        <v>928</v>
      </c>
      <c r="J643" s="7" t="s">
        <v>21</v>
      </c>
    </row>
    <row r="644" spans="1:10" s="41" customFormat="1" ht="19.5" customHeight="1">
      <c r="A644" s="10"/>
      <c r="B644" s="120" t="s">
        <v>934</v>
      </c>
      <c r="C644" s="55" t="s">
        <v>875</v>
      </c>
      <c r="D644" s="10"/>
      <c r="E644" s="163"/>
      <c r="F644" s="163"/>
      <c r="G644" s="186"/>
      <c r="H644" s="57" t="s">
        <v>839</v>
      </c>
      <c r="I644" s="25" t="s">
        <v>930</v>
      </c>
      <c r="J644" s="8" t="s">
        <v>25</v>
      </c>
    </row>
    <row r="645" spans="1:10" s="41" customFormat="1" ht="19.5" customHeight="1">
      <c r="A645" s="11"/>
      <c r="B645" s="99" t="s">
        <v>2443</v>
      </c>
      <c r="C645" s="55" t="s">
        <v>879</v>
      </c>
      <c r="D645" s="11"/>
      <c r="E645" s="146"/>
      <c r="F645" s="146"/>
      <c r="G645" s="189"/>
      <c r="H645" s="61"/>
      <c r="I645" s="66"/>
      <c r="J645" s="15"/>
    </row>
    <row r="646" spans="1:10" ht="19.5" customHeight="1">
      <c r="A646" s="10">
        <v>120</v>
      </c>
      <c r="B646" s="120" t="s">
        <v>935</v>
      </c>
      <c r="C646" s="50" t="s">
        <v>936</v>
      </c>
      <c r="D646" s="9" t="s">
        <v>290</v>
      </c>
      <c r="E646" s="93">
        <v>100000</v>
      </c>
      <c r="F646" s="93" t="s">
        <v>137</v>
      </c>
      <c r="G646" s="185" t="s">
        <v>137</v>
      </c>
      <c r="H646" s="52" t="s">
        <v>835</v>
      </c>
      <c r="I646" s="26" t="s">
        <v>928</v>
      </c>
      <c r="J646" s="7" t="s">
        <v>21</v>
      </c>
    </row>
    <row r="647" spans="1:10" ht="19.5" customHeight="1">
      <c r="A647" s="10"/>
      <c r="B647" s="120"/>
      <c r="C647" s="55" t="s">
        <v>937</v>
      </c>
      <c r="D647" s="10"/>
      <c r="E647" s="163"/>
      <c r="F647" s="163"/>
      <c r="G647" s="186"/>
      <c r="H647" s="57" t="s">
        <v>839</v>
      </c>
      <c r="I647" s="25" t="s">
        <v>930</v>
      </c>
      <c r="J647" s="8" t="s">
        <v>25</v>
      </c>
    </row>
    <row r="648" spans="1:10" ht="19.5" customHeight="1">
      <c r="A648" s="9">
        <v>121</v>
      </c>
      <c r="B648" s="98" t="s">
        <v>843</v>
      </c>
      <c r="C648" s="50" t="s">
        <v>871</v>
      </c>
      <c r="D648" s="9" t="s">
        <v>290</v>
      </c>
      <c r="E648" s="93">
        <v>100000</v>
      </c>
      <c r="F648" s="93" t="s">
        <v>137</v>
      </c>
      <c r="G648" s="185" t="s">
        <v>137</v>
      </c>
      <c r="H648" s="52" t="s">
        <v>835</v>
      </c>
      <c r="I648" s="26" t="s">
        <v>928</v>
      </c>
      <c r="J648" s="7" t="s">
        <v>21</v>
      </c>
    </row>
    <row r="649" spans="1:10" ht="18" customHeight="1">
      <c r="A649" s="10"/>
      <c r="B649" s="120" t="s">
        <v>676</v>
      </c>
      <c r="C649" s="55" t="s">
        <v>875</v>
      </c>
      <c r="D649" s="10"/>
      <c r="E649" s="163"/>
      <c r="F649" s="163"/>
      <c r="G649" s="186"/>
      <c r="H649" s="57" t="s">
        <v>839</v>
      </c>
      <c r="I649" s="25" t="s">
        <v>930</v>
      </c>
      <c r="J649" s="8" t="s">
        <v>25</v>
      </c>
    </row>
    <row r="650" spans="1:10" s="41" customFormat="1" ht="18" customHeight="1">
      <c r="A650" s="11"/>
      <c r="B650" s="99" t="s">
        <v>2444</v>
      </c>
      <c r="C650" s="47" t="s">
        <v>879</v>
      </c>
      <c r="D650" s="11"/>
      <c r="E650" s="146"/>
      <c r="F650" s="146"/>
      <c r="G650" s="189"/>
      <c r="H650" s="61"/>
      <c r="I650" s="66"/>
      <c r="J650" s="15"/>
    </row>
    <row r="651" spans="1:10" s="41" customFormat="1" ht="18.75" customHeight="1">
      <c r="A651" s="10">
        <v>122</v>
      </c>
      <c r="B651" s="120" t="s">
        <v>843</v>
      </c>
      <c r="C651" s="50" t="s">
        <v>871</v>
      </c>
      <c r="D651" s="9" t="s">
        <v>433</v>
      </c>
      <c r="E651" s="93">
        <v>100000</v>
      </c>
      <c r="F651" s="93" t="s">
        <v>137</v>
      </c>
      <c r="G651" s="185" t="s">
        <v>137</v>
      </c>
      <c r="H651" s="52" t="s">
        <v>835</v>
      </c>
      <c r="I651" s="26" t="s">
        <v>928</v>
      </c>
      <c r="J651" s="7" t="s">
        <v>21</v>
      </c>
    </row>
    <row r="652" spans="1:10" s="41" customFormat="1" ht="18.75" customHeight="1">
      <c r="A652" s="10"/>
      <c r="B652" s="120" t="s">
        <v>938</v>
      </c>
      <c r="C652" s="55" t="s">
        <v>875</v>
      </c>
      <c r="D652" s="10"/>
      <c r="E652" s="163"/>
      <c r="F652" s="163"/>
      <c r="G652" s="186"/>
      <c r="H652" s="57" t="s">
        <v>839</v>
      </c>
      <c r="I652" s="25" t="s">
        <v>930</v>
      </c>
      <c r="J652" s="8" t="s">
        <v>25</v>
      </c>
    </row>
    <row r="653" spans="1:10" s="41" customFormat="1" ht="18.75" customHeight="1">
      <c r="A653" s="10"/>
      <c r="B653" s="120" t="s">
        <v>939</v>
      </c>
      <c r="C653" s="55" t="s">
        <v>879</v>
      </c>
      <c r="D653" s="11"/>
      <c r="E653" s="146"/>
      <c r="F653" s="146"/>
      <c r="G653" s="189"/>
      <c r="H653" s="61"/>
      <c r="I653" s="66"/>
      <c r="J653" s="15"/>
    </row>
    <row r="654" spans="1:10" s="41" customFormat="1" ht="18.75" customHeight="1">
      <c r="A654" s="9">
        <v>123</v>
      </c>
      <c r="B654" s="98" t="s">
        <v>940</v>
      </c>
      <c r="C654" s="50" t="s">
        <v>871</v>
      </c>
      <c r="D654" s="9" t="s">
        <v>433</v>
      </c>
      <c r="E654" s="93">
        <v>100000</v>
      </c>
      <c r="F654" s="93" t="s">
        <v>137</v>
      </c>
      <c r="G654" s="185" t="s">
        <v>137</v>
      </c>
      <c r="H654" s="52" t="s">
        <v>835</v>
      </c>
      <c r="I654" s="26" t="s">
        <v>928</v>
      </c>
      <c r="J654" s="7" t="s">
        <v>21</v>
      </c>
    </row>
    <row r="655" spans="1:10" ht="18.75" customHeight="1">
      <c r="A655" s="10"/>
      <c r="B655" s="120" t="s">
        <v>941</v>
      </c>
      <c r="C655" s="55" t="s">
        <v>875</v>
      </c>
      <c r="D655" s="10"/>
      <c r="E655" s="163"/>
      <c r="F655" s="163"/>
      <c r="G655" s="186"/>
      <c r="H655" s="57" t="s">
        <v>839</v>
      </c>
      <c r="I655" s="25" t="s">
        <v>930</v>
      </c>
      <c r="J655" s="8" t="s">
        <v>25</v>
      </c>
    </row>
    <row r="656" spans="1:10" ht="18.75" customHeight="1">
      <c r="A656" s="11"/>
      <c r="B656" s="99" t="s">
        <v>942</v>
      </c>
      <c r="C656" s="55" t="s">
        <v>879</v>
      </c>
      <c r="D656" s="11"/>
      <c r="E656" s="146"/>
      <c r="F656" s="146"/>
      <c r="G656" s="189"/>
      <c r="H656" s="61"/>
      <c r="I656" s="66"/>
      <c r="J656" s="15"/>
    </row>
    <row r="657" spans="1:10" ht="18.75" customHeight="1">
      <c r="A657" s="9">
        <v>124</v>
      </c>
      <c r="B657" s="120" t="s">
        <v>843</v>
      </c>
      <c r="C657" s="50" t="s">
        <v>871</v>
      </c>
      <c r="D657" s="9" t="s">
        <v>678</v>
      </c>
      <c r="E657" s="93">
        <v>100000</v>
      </c>
      <c r="F657" s="93" t="s">
        <v>137</v>
      </c>
      <c r="G657" s="185" t="s">
        <v>137</v>
      </c>
      <c r="H657" s="52" t="s">
        <v>835</v>
      </c>
      <c r="I657" s="26" t="s">
        <v>928</v>
      </c>
      <c r="J657" s="7" t="s">
        <v>21</v>
      </c>
    </row>
    <row r="658" spans="1:10" ht="18.75" customHeight="1">
      <c r="A658" s="10"/>
      <c r="B658" s="120" t="s">
        <v>943</v>
      </c>
      <c r="C658" s="55" t="s">
        <v>875</v>
      </c>
      <c r="D658" s="10"/>
      <c r="E658" s="163"/>
      <c r="F658" s="163"/>
      <c r="G658" s="186"/>
      <c r="H658" s="57" t="s">
        <v>839</v>
      </c>
      <c r="I658" s="25" t="s">
        <v>930</v>
      </c>
      <c r="J658" s="8" t="s">
        <v>25</v>
      </c>
    </row>
    <row r="659" spans="1:10" ht="18.75" customHeight="1">
      <c r="A659" s="11"/>
      <c r="B659" s="99"/>
      <c r="C659" s="47" t="s">
        <v>879</v>
      </c>
      <c r="D659" s="11"/>
      <c r="E659" s="146"/>
      <c r="F659" s="146"/>
      <c r="G659" s="189"/>
      <c r="H659" s="61"/>
      <c r="I659" s="66"/>
      <c r="J659" s="15"/>
    </row>
    <row r="660" spans="1:10" ht="17.25" customHeight="1">
      <c r="A660" s="275" t="s">
        <v>4</v>
      </c>
      <c r="B660" s="277" t="s">
        <v>5</v>
      </c>
      <c r="C660" s="277" t="s">
        <v>6</v>
      </c>
      <c r="D660" s="278" t="s">
        <v>7</v>
      </c>
      <c r="E660" s="279" t="s">
        <v>8</v>
      </c>
      <c r="F660" s="280"/>
      <c r="G660" s="281"/>
      <c r="H660" s="63" t="s">
        <v>9</v>
      </c>
      <c r="I660" s="278" t="s">
        <v>10</v>
      </c>
      <c r="J660" s="211" t="s">
        <v>11</v>
      </c>
    </row>
    <row r="661" spans="1:10" s="41" customFormat="1" ht="17.25" customHeight="1">
      <c r="A661" s="276"/>
      <c r="B661" s="277"/>
      <c r="C661" s="277"/>
      <c r="D661" s="278"/>
      <c r="E661" s="213" t="s">
        <v>12</v>
      </c>
      <c r="F661" s="213" t="s">
        <v>13</v>
      </c>
      <c r="G661" s="213" t="s">
        <v>14</v>
      </c>
      <c r="H661" s="65" t="s">
        <v>15</v>
      </c>
      <c r="I661" s="278"/>
      <c r="J661" s="212" t="s">
        <v>16</v>
      </c>
    </row>
    <row r="662" spans="1:10" s="41" customFormat="1" ht="18.75" customHeight="1">
      <c r="A662" s="9">
        <v>125</v>
      </c>
      <c r="B662" s="98" t="s">
        <v>946</v>
      </c>
      <c r="C662" s="50" t="s">
        <v>871</v>
      </c>
      <c r="D662" s="9" t="s">
        <v>678</v>
      </c>
      <c r="E662" s="93">
        <v>100000</v>
      </c>
      <c r="F662" s="93" t="s">
        <v>137</v>
      </c>
      <c r="G662" s="185" t="s">
        <v>137</v>
      </c>
      <c r="H662" s="52" t="s">
        <v>835</v>
      </c>
      <c r="I662" s="26" t="s">
        <v>928</v>
      </c>
      <c r="J662" s="7" t="s">
        <v>21</v>
      </c>
    </row>
    <row r="663" spans="1:10" s="41" customFormat="1" ht="18.75" customHeight="1">
      <c r="A663" s="10"/>
      <c r="B663" s="120" t="s">
        <v>947</v>
      </c>
      <c r="C663" s="55" t="s">
        <v>875</v>
      </c>
      <c r="D663" s="10"/>
      <c r="E663" s="163"/>
      <c r="F663" s="163"/>
      <c r="G663" s="186"/>
      <c r="H663" s="57" t="s">
        <v>839</v>
      </c>
      <c r="I663" s="25" t="s">
        <v>930</v>
      </c>
      <c r="J663" s="8" t="s">
        <v>25</v>
      </c>
    </row>
    <row r="664" spans="1:10" s="41" customFormat="1" ht="18.75" customHeight="1">
      <c r="A664" s="10"/>
      <c r="B664" s="120"/>
      <c r="C664" s="55" t="s">
        <v>879</v>
      </c>
      <c r="D664" s="10"/>
      <c r="E664" s="163"/>
      <c r="F664" s="163"/>
      <c r="G664" s="186"/>
      <c r="H664" s="57"/>
      <c r="I664" s="25"/>
      <c r="J664" s="8"/>
    </row>
    <row r="665" spans="1:10" s="41" customFormat="1" ht="19.5" customHeight="1">
      <c r="A665" s="9">
        <v>126</v>
      </c>
      <c r="B665" s="98" t="s">
        <v>843</v>
      </c>
      <c r="C665" s="50" t="s">
        <v>871</v>
      </c>
      <c r="D665" s="9" t="s">
        <v>292</v>
      </c>
      <c r="E665" s="93">
        <v>200000</v>
      </c>
      <c r="F665" s="93" t="s">
        <v>137</v>
      </c>
      <c r="G665" s="185" t="s">
        <v>137</v>
      </c>
      <c r="H665" s="52" t="s">
        <v>835</v>
      </c>
      <c r="I665" s="26" t="s">
        <v>928</v>
      </c>
      <c r="J665" s="7" t="s">
        <v>21</v>
      </c>
    </row>
    <row r="666" spans="1:10" s="41" customFormat="1" ht="19.5" customHeight="1">
      <c r="A666" s="10"/>
      <c r="B666" s="120" t="s">
        <v>948</v>
      </c>
      <c r="C666" s="55" t="s">
        <v>875</v>
      </c>
      <c r="D666" s="10"/>
      <c r="E666" s="163"/>
      <c r="F666" s="163"/>
      <c r="G666" s="186"/>
      <c r="H666" s="57" t="s">
        <v>839</v>
      </c>
      <c r="I666" s="25" t="s">
        <v>930</v>
      </c>
      <c r="J666" s="8" t="s">
        <v>25</v>
      </c>
    </row>
    <row r="667" spans="1:10" s="41" customFormat="1" ht="19.5" customHeight="1">
      <c r="A667" s="11"/>
      <c r="B667" s="99" t="s">
        <v>949</v>
      </c>
      <c r="C667" s="47" t="s">
        <v>879</v>
      </c>
      <c r="D667" s="11"/>
      <c r="E667" s="146"/>
      <c r="F667" s="146"/>
      <c r="G667" s="189"/>
      <c r="H667" s="61"/>
      <c r="I667" s="66"/>
      <c r="J667" s="15"/>
    </row>
    <row r="668" spans="1:10" s="41" customFormat="1" ht="19.5" customHeight="1">
      <c r="A668" s="10">
        <v>127</v>
      </c>
      <c r="B668" s="92" t="s">
        <v>944</v>
      </c>
      <c r="C668" s="55" t="s">
        <v>936</v>
      </c>
      <c r="D668" s="10" t="s">
        <v>678</v>
      </c>
      <c r="E668" s="163" t="s">
        <v>137</v>
      </c>
      <c r="F668" s="163">
        <v>100000</v>
      </c>
      <c r="G668" s="163" t="s">
        <v>251</v>
      </c>
      <c r="H668" s="44" t="s">
        <v>835</v>
      </c>
      <c r="I668" s="25" t="s">
        <v>928</v>
      </c>
      <c r="J668" s="8" t="s">
        <v>21</v>
      </c>
    </row>
    <row r="669" spans="1:10" s="41" customFormat="1" ht="19.5" customHeight="1">
      <c r="A669" s="10"/>
      <c r="B669" s="102" t="s">
        <v>945</v>
      </c>
      <c r="C669" s="47" t="s">
        <v>937</v>
      </c>
      <c r="D669" s="11"/>
      <c r="E669" s="146"/>
      <c r="F669" s="146"/>
      <c r="G669" s="146"/>
      <c r="H669" s="61" t="s">
        <v>839</v>
      </c>
      <c r="I669" s="66" t="s">
        <v>930</v>
      </c>
      <c r="J669" s="15" t="s">
        <v>25</v>
      </c>
    </row>
    <row r="670" spans="1:10" s="41" customFormat="1" ht="19.5" customHeight="1">
      <c r="A670" s="9">
        <v>128</v>
      </c>
      <c r="B670" s="50" t="s">
        <v>950</v>
      </c>
      <c r="C670" s="50" t="s">
        <v>706</v>
      </c>
      <c r="D670" s="9" t="s">
        <v>292</v>
      </c>
      <c r="E670" s="93" t="s">
        <v>137</v>
      </c>
      <c r="F670" s="93">
        <v>200000</v>
      </c>
      <c r="G670" s="93">
        <v>100000</v>
      </c>
      <c r="H670" s="39" t="s">
        <v>835</v>
      </c>
      <c r="I670" s="26" t="s">
        <v>582</v>
      </c>
      <c r="J670" s="9" t="s">
        <v>21</v>
      </c>
    </row>
    <row r="671" spans="1:10" s="41" customFormat="1" ht="19.5" customHeight="1">
      <c r="A671" s="10"/>
      <c r="B671" s="55" t="s">
        <v>951</v>
      </c>
      <c r="C671" s="55" t="s">
        <v>910</v>
      </c>
      <c r="D671" s="10"/>
      <c r="E671" s="163"/>
      <c r="F671" s="163"/>
      <c r="G671" s="163"/>
      <c r="H671" s="44" t="s">
        <v>839</v>
      </c>
      <c r="I671" s="25" t="s">
        <v>895</v>
      </c>
      <c r="J671" s="10" t="s">
        <v>25</v>
      </c>
    </row>
    <row r="672" spans="1:10" s="41" customFormat="1" ht="19.5" customHeight="1">
      <c r="A672" s="11"/>
      <c r="B672" s="47"/>
      <c r="C672" s="47" t="s">
        <v>911</v>
      </c>
      <c r="D672" s="11"/>
      <c r="E672" s="146"/>
      <c r="F672" s="146"/>
      <c r="G672" s="146"/>
      <c r="H672" s="61"/>
      <c r="I672" s="66"/>
      <c r="J672" s="11"/>
    </row>
    <row r="673" spans="1:10" s="41" customFormat="1" ht="16.5" customHeight="1">
      <c r="A673" s="10">
        <v>129</v>
      </c>
      <c r="B673" s="55" t="s">
        <v>952</v>
      </c>
      <c r="C673" s="50" t="s">
        <v>871</v>
      </c>
      <c r="D673" s="9" t="s">
        <v>690</v>
      </c>
      <c r="E673" s="93">
        <v>100000</v>
      </c>
      <c r="F673" s="93">
        <v>100000</v>
      </c>
      <c r="G673" s="93" t="s">
        <v>251</v>
      </c>
      <c r="H673" s="39" t="s">
        <v>835</v>
      </c>
      <c r="I673" s="26" t="s">
        <v>953</v>
      </c>
      <c r="J673" s="7" t="s">
        <v>21</v>
      </c>
    </row>
    <row r="674" spans="1:10" s="41" customFormat="1" ht="16.5" customHeight="1">
      <c r="A674" s="10"/>
      <c r="B674" s="55" t="s">
        <v>954</v>
      </c>
      <c r="C674" s="55" t="s">
        <v>875</v>
      </c>
      <c r="D674" s="10"/>
      <c r="E674" s="163"/>
      <c r="F674" s="163"/>
      <c r="G674" s="163"/>
      <c r="H674" s="44" t="s">
        <v>839</v>
      </c>
      <c r="I674" s="25" t="s">
        <v>955</v>
      </c>
      <c r="J674" s="8" t="s">
        <v>25</v>
      </c>
    </row>
    <row r="675" spans="1:10" s="41" customFormat="1" ht="16.5" customHeight="1">
      <c r="A675" s="10"/>
      <c r="B675" s="55"/>
      <c r="C675" s="55" t="s">
        <v>879</v>
      </c>
      <c r="D675" s="10"/>
      <c r="E675" s="163"/>
      <c r="F675" s="163"/>
      <c r="G675" s="163"/>
      <c r="H675" s="57"/>
      <c r="I675" s="25" t="s">
        <v>956</v>
      </c>
      <c r="J675" s="10"/>
    </row>
    <row r="676" spans="1:10" s="41" customFormat="1" ht="16.5" customHeight="1">
      <c r="A676" s="9">
        <v>130</v>
      </c>
      <c r="B676" s="50" t="s">
        <v>957</v>
      </c>
      <c r="C676" s="50" t="s">
        <v>871</v>
      </c>
      <c r="D676" s="9" t="s">
        <v>690</v>
      </c>
      <c r="E676" s="93" t="s">
        <v>137</v>
      </c>
      <c r="F676" s="93">
        <v>100000</v>
      </c>
      <c r="G676" s="93" t="s">
        <v>251</v>
      </c>
      <c r="H676" s="39" t="s">
        <v>835</v>
      </c>
      <c r="I676" s="26" t="s">
        <v>953</v>
      </c>
      <c r="J676" s="7" t="s">
        <v>21</v>
      </c>
    </row>
    <row r="677" spans="1:10" s="41" customFormat="1" ht="16.5" customHeight="1">
      <c r="A677" s="10"/>
      <c r="B677" s="55" t="s">
        <v>958</v>
      </c>
      <c r="C677" s="55" t="s">
        <v>875</v>
      </c>
      <c r="D677" s="10"/>
      <c r="E677" s="163"/>
      <c r="F677" s="163"/>
      <c r="G677" s="163"/>
      <c r="H677" s="44" t="s">
        <v>839</v>
      </c>
      <c r="I677" s="25" t="s">
        <v>955</v>
      </c>
      <c r="J677" s="8" t="s">
        <v>25</v>
      </c>
    </row>
    <row r="678" spans="1:10" s="41" customFormat="1" ht="16.5" customHeight="1">
      <c r="A678" s="11"/>
      <c r="B678" s="47"/>
      <c r="C678" s="55" t="s">
        <v>879</v>
      </c>
      <c r="D678" s="11"/>
      <c r="E678" s="146"/>
      <c r="F678" s="146"/>
      <c r="G678" s="146"/>
      <c r="H678" s="61"/>
      <c r="I678" s="66" t="s">
        <v>956</v>
      </c>
      <c r="J678" s="11"/>
    </row>
    <row r="679" spans="1:10" s="41" customFormat="1" ht="16.5" customHeight="1">
      <c r="A679" s="10">
        <v>131</v>
      </c>
      <c r="B679" s="42" t="s">
        <v>870</v>
      </c>
      <c r="C679" s="50" t="s">
        <v>871</v>
      </c>
      <c r="D679" s="9" t="s">
        <v>690</v>
      </c>
      <c r="E679" s="93" t="s">
        <v>137</v>
      </c>
      <c r="F679" s="93">
        <v>200000</v>
      </c>
      <c r="G679" s="93" t="s">
        <v>251</v>
      </c>
      <c r="H679" s="39" t="s">
        <v>835</v>
      </c>
      <c r="I679" s="26" t="s">
        <v>953</v>
      </c>
      <c r="J679" s="7" t="s">
        <v>21</v>
      </c>
    </row>
    <row r="680" spans="1:10" s="41" customFormat="1" ht="16.5" customHeight="1">
      <c r="A680" s="10"/>
      <c r="B680" s="42" t="s">
        <v>959</v>
      </c>
      <c r="C680" s="55" t="s">
        <v>875</v>
      </c>
      <c r="D680" s="10"/>
      <c r="E680" s="163"/>
      <c r="F680" s="163"/>
      <c r="G680" s="163"/>
      <c r="H680" s="44" t="s">
        <v>839</v>
      </c>
      <c r="I680" s="25" t="s">
        <v>955</v>
      </c>
      <c r="J680" s="8" t="s">
        <v>25</v>
      </c>
    </row>
    <row r="681" spans="1:10" s="41" customFormat="1" ht="16.5" customHeight="1">
      <c r="A681" s="10"/>
      <c r="B681" s="42"/>
      <c r="C681" s="55" t="s">
        <v>879</v>
      </c>
      <c r="D681" s="10"/>
      <c r="E681" s="163"/>
      <c r="F681" s="163"/>
      <c r="G681" s="163"/>
      <c r="H681" s="44"/>
      <c r="I681" s="25" t="s">
        <v>956</v>
      </c>
      <c r="J681" s="8"/>
    </row>
    <row r="682" spans="1:10" s="41" customFormat="1" ht="16.5" customHeight="1">
      <c r="A682" s="9">
        <v>132</v>
      </c>
      <c r="B682" s="38" t="s">
        <v>960</v>
      </c>
      <c r="C682" s="50" t="s">
        <v>871</v>
      </c>
      <c r="D682" s="9" t="s">
        <v>296</v>
      </c>
      <c r="E682" s="93">
        <v>200000</v>
      </c>
      <c r="F682" s="93" t="s">
        <v>137</v>
      </c>
      <c r="G682" s="93" t="s">
        <v>137</v>
      </c>
      <c r="H682" s="39" t="s">
        <v>835</v>
      </c>
      <c r="I682" s="26" t="s">
        <v>582</v>
      </c>
      <c r="J682" s="9" t="s">
        <v>21</v>
      </c>
    </row>
    <row r="683" spans="1:10" s="41" customFormat="1" ht="16.5" customHeight="1">
      <c r="A683" s="10"/>
      <c r="B683" s="42" t="s">
        <v>961</v>
      </c>
      <c r="C683" s="55" t="s">
        <v>875</v>
      </c>
      <c r="D683" s="10"/>
      <c r="E683" s="163"/>
      <c r="F683" s="163"/>
      <c r="G683" s="163"/>
      <c r="H683" s="44" t="s">
        <v>839</v>
      </c>
      <c r="I683" s="25" t="s">
        <v>895</v>
      </c>
      <c r="J683" s="10" t="s">
        <v>25</v>
      </c>
    </row>
    <row r="684" spans="1:10" s="41" customFormat="1" ht="16.5" customHeight="1">
      <c r="A684" s="11"/>
      <c r="B684" s="46"/>
      <c r="C684" s="55" t="s">
        <v>879</v>
      </c>
      <c r="D684" s="10"/>
      <c r="E684" s="163"/>
      <c r="F684" s="163"/>
      <c r="G684" s="163"/>
      <c r="H684" s="44"/>
      <c r="I684" s="25"/>
      <c r="J684" s="10"/>
    </row>
    <row r="685" spans="1:10" s="41" customFormat="1" ht="16.5" customHeight="1">
      <c r="A685" s="10">
        <v>133</v>
      </c>
      <c r="B685" s="42" t="s">
        <v>962</v>
      </c>
      <c r="C685" s="50" t="s">
        <v>871</v>
      </c>
      <c r="D685" s="9" t="s">
        <v>296</v>
      </c>
      <c r="E685" s="93">
        <v>200000</v>
      </c>
      <c r="F685" s="93" t="s">
        <v>137</v>
      </c>
      <c r="G685" s="93" t="s">
        <v>137</v>
      </c>
      <c r="H685" s="39" t="s">
        <v>835</v>
      </c>
      <c r="I685" s="26" t="s">
        <v>582</v>
      </c>
      <c r="J685" s="9" t="s">
        <v>21</v>
      </c>
    </row>
    <row r="686" spans="1:10" s="41" customFormat="1" ht="16.5" customHeight="1">
      <c r="A686" s="10"/>
      <c r="B686" s="42" t="s">
        <v>963</v>
      </c>
      <c r="C686" s="55" t="s">
        <v>875</v>
      </c>
      <c r="D686" s="10"/>
      <c r="E686" s="163"/>
      <c r="F686" s="163"/>
      <c r="G686" s="163"/>
      <c r="H686" s="44" t="s">
        <v>839</v>
      </c>
      <c r="I686" s="25" t="s">
        <v>895</v>
      </c>
      <c r="J686" s="10" t="s">
        <v>25</v>
      </c>
    </row>
    <row r="687" spans="1:10" s="41" customFormat="1" ht="16.5" customHeight="1">
      <c r="A687" s="11"/>
      <c r="B687" s="46" t="s">
        <v>964</v>
      </c>
      <c r="C687" s="47" t="s">
        <v>879</v>
      </c>
      <c r="D687" s="11"/>
      <c r="E687" s="146"/>
      <c r="F687" s="146"/>
      <c r="G687" s="146"/>
      <c r="H687" s="61"/>
      <c r="I687" s="66"/>
      <c r="J687" s="11"/>
    </row>
    <row r="688" spans="1:10" ht="17.25" customHeight="1">
      <c r="A688" s="275" t="s">
        <v>4</v>
      </c>
      <c r="B688" s="277" t="s">
        <v>5</v>
      </c>
      <c r="C688" s="277" t="s">
        <v>6</v>
      </c>
      <c r="D688" s="278" t="s">
        <v>7</v>
      </c>
      <c r="E688" s="279" t="s">
        <v>8</v>
      </c>
      <c r="F688" s="280"/>
      <c r="G688" s="281"/>
      <c r="H688" s="63" t="s">
        <v>9</v>
      </c>
      <c r="I688" s="278" t="s">
        <v>10</v>
      </c>
      <c r="J688" s="211" t="s">
        <v>11</v>
      </c>
    </row>
    <row r="689" spans="1:10" s="41" customFormat="1" ht="17.25" customHeight="1">
      <c r="A689" s="276"/>
      <c r="B689" s="277"/>
      <c r="C689" s="277"/>
      <c r="D689" s="278"/>
      <c r="E689" s="213" t="s">
        <v>12</v>
      </c>
      <c r="F689" s="213" t="s">
        <v>13</v>
      </c>
      <c r="G689" s="213" t="s">
        <v>14</v>
      </c>
      <c r="H689" s="65" t="s">
        <v>15</v>
      </c>
      <c r="I689" s="278"/>
      <c r="J689" s="212" t="s">
        <v>16</v>
      </c>
    </row>
    <row r="690" spans="1:10" s="41" customFormat="1" ht="19.5" customHeight="1">
      <c r="A690" s="9">
        <v>134</v>
      </c>
      <c r="B690" s="50" t="s">
        <v>868</v>
      </c>
      <c r="C690" s="50" t="s">
        <v>706</v>
      </c>
      <c r="D690" s="9" t="s">
        <v>296</v>
      </c>
      <c r="E690" s="93" t="s">
        <v>137</v>
      </c>
      <c r="F690" s="93">
        <v>200000</v>
      </c>
      <c r="G690" s="93">
        <v>100000</v>
      </c>
      <c r="H690" s="39" t="s">
        <v>835</v>
      </c>
      <c r="I690" s="26" t="s">
        <v>582</v>
      </c>
      <c r="J690" s="9" t="s">
        <v>21</v>
      </c>
    </row>
    <row r="691" spans="1:10" s="41" customFormat="1" ht="19.5" customHeight="1">
      <c r="A691" s="10"/>
      <c r="B691" s="55" t="s">
        <v>965</v>
      </c>
      <c r="C691" s="55" t="s">
        <v>910</v>
      </c>
      <c r="D691" s="10"/>
      <c r="E691" s="163"/>
      <c r="F691" s="163"/>
      <c r="G691" s="163"/>
      <c r="H691" s="44" t="s">
        <v>839</v>
      </c>
      <c r="I691" s="25" t="s">
        <v>895</v>
      </c>
      <c r="J691" s="10" t="s">
        <v>25</v>
      </c>
    </row>
    <row r="692" spans="1:10" s="41" customFormat="1" ht="19.5" customHeight="1">
      <c r="A692" s="11"/>
      <c r="B692" s="47" t="s">
        <v>966</v>
      </c>
      <c r="C692" s="47" t="s">
        <v>911</v>
      </c>
      <c r="D692" s="11"/>
      <c r="E692" s="146"/>
      <c r="F692" s="146"/>
      <c r="G692" s="146"/>
      <c r="H692" s="61"/>
      <c r="I692" s="66"/>
      <c r="J692" s="11"/>
    </row>
    <row r="693" spans="1:10" s="41" customFormat="1" ht="19.5" customHeight="1">
      <c r="A693" s="9">
        <v>135</v>
      </c>
      <c r="B693" s="143" t="s">
        <v>967</v>
      </c>
      <c r="C693" s="50" t="s">
        <v>2553</v>
      </c>
      <c r="D693" s="7" t="s">
        <v>19</v>
      </c>
      <c r="E693" s="166" t="s">
        <v>137</v>
      </c>
      <c r="F693" s="166">
        <v>300000</v>
      </c>
      <c r="G693" s="166">
        <v>100000</v>
      </c>
      <c r="H693" s="39" t="s">
        <v>835</v>
      </c>
      <c r="I693" s="144" t="s">
        <v>968</v>
      </c>
      <c r="J693" s="7" t="s">
        <v>21</v>
      </c>
    </row>
    <row r="694" spans="1:10" s="41" customFormat="1" ht="19.5" customHeight="1">
      <c r="A694" s="10"/>
      <c r="B694" s="43" t="s">
        <v>969</v>
      </c>
      <c r="C694" s="55" t="s">
        <v>2554</v>
      </c>
      <c r="D694" s="8"/>
      <c r="E694" s="167"/>
      <c r="F694" s="167"/>
      <c r="G694" s="167"/>
      <c r="H694" s="44" t="s">
        <v>839</v>
      </c>
      <c r="I694" s="14" t="s">
        <v>970</v>
      </c>
      <c r="J694" s="8" t="s">
        <v>25</v>
      </c>
    </row>
    <row r="695" spans="1:10" s="41" customFormat="1" ht="19.5" customHeight="1">
      <c r="A695" s="10"/>
      <c r="B695" s="42"/>
      <c r="C695" s="55" t="s">
        <v>2555</v>
      </c>
      <c r="D695" s="8"/>
      <c r="E695" s="167"/>
      <c r="F695" s="167"/>
      <c r="G695" s="167"/>
      <c r="H695" s="44"/>
      <c r="I695" s="45"/>
      <c r="J695" s="8"/>
    </row>
    <row r="696" spans="1:10" s="41" customFormat="1" ht="19.5" customHeight="1">
      <c r="A696" s="9">
        <v>136</v>
      </c>
      <c r="B696" s="94" t="s">
        <v>971</v>
      </c>
      <c r="C696" s="50" t="s">
        <v>871</v>
      </c>
      <c r="D696" s="9" t="s">
        <v>242</v>
      </c>
      <c r="E696" s="93" t="s">
        <v>137</v>
      </c>
      <c r="F696" s="93">
        <v>100000</v>
      </c>
      <c r="G696" s="93" t="s">
        <v>251</v>
      </c>
      <c r="H696" s="52" t="s">
        <v>972</v>
      </c>
      <c r="I696" s="26" t="s">
        <v>536</v>
      </c>
      <c r="J696" s="9" t="s">
        <v>21</v>
      </c>
    </row>
    <row r="697" spans="1:10" s="41" customFormat="1" ht="19.5" customHeight="1">
      <c r="A697" s="10"/>
      <c r="B697" s="92" t="s">
        <v>973</v>
      </c>
      <c r="C697" s="55" t="s">
        <v>875</v>
      </c>
      <c r="D697" s="10"/>
      <c r="E697" s="163"/>
      <c r="F697" s="163"/>
      <c r="G697" s="163"/>
      <c r="H697" s="57" t="s">
        <v>974</v>
      </c>
      <c r="I697" s="25" t="s">
        <v>877</v>
      </c>
      <c r="J697" s="10" t="s">
        <v>25</v>
      </c>
    </row>
    <row r="698" spans="1:10" s="41" customFormat="1" ht="19.5" customHeight="1">
      <c r="A698" s="11"/>
      <c r="B698" s="102" t="s">
        <v>975</v>
      </c>
      <c r="C698" s="47" t="s">
        <v>879</v>
      </c>
      <c r="D698" s="11"/>
      <c r="E698" s="146"/>
      <c r="F698" s="146"/>
      <c r="G698" s="146"/>
      <c r="H698" s="61"/>
      <c r="I698" s="66" t="s">
        <v>881</v>
      </c>
      <c r="J698" s="11"/>
    </row>
    <row r="699" spans="1:10" s="41" customFormat="1" ht="19.5" customHeight="1">
      <c r="A699" s="156">
        <v>137</v>
      </c>
      <c r="B699" s="80" t="s">
        <v>976</v>
      </c>
      <c r="C699" s="50" t="s">
        <v>871</v>
      </c>
      <c r="D699" s="21" t="s">
        <v>247</v>
      </c>
      <c r="E699" s="177" t="s">
        <v>137</v>
      </c>
      <c r="F699" s="177">
        <v>150000</v>
      </c>
      <c r="G699" s="177">
        <v>150000</v>
      </c>
      <c r="H699" s="81" t="s">
        <v>977</v>
      </c>
      <c r="I699" s="82" t="s">
        <v>873</v>
      </c>
      <c r="J699" s="21" t="s">
        <v>521</v>
      </c>
    </row>
    <row r="700" spans="1:10" s="41" customFormat="1" ht="19.5" customHeight="1">
      <c r="A700" s="158"/>
      <c r="B700" s="83" t="s">
        <v>978</v>
      </c>
      <c r="C700" s="55" t="s">
        <v>875</v>
      </c>
      <c r="D700" s="22"/>
      <c r="E700" s="178"/>
      <c r="F700" s="178"/>
      <c r="G700" s="178"/>
      <c r="H700" s="84"/>
      <c r="I700" s="85" t="s">
        <v>877</v>
      </c>
      <c r="J700" s="22" t="s">
        <v>25</v>
      </c>
    </row>
    <row r="701" spans="1:10" s="41" customFormat="1" ht="17.25" customHeight="1">
      <c r="A701" s="158"/>
      <c r="B701" s="83" t="s">
        <v>979</v>
      </c>
      <c r="C701" s="55" t="s">
        <v>879</v>
      </c>
      <c r="D701" s="22"/>
      <c r="E701" s="178"/>
      <c r="F701" s="178"/>
      <c r="G701" s="178"/>
      <c r="H701" s="84"/>
      <c r="I701" s="85" t="s">
        <v>881</v>
      </c>
      <c r="J701" s="22"/>
    </row>
    <row r="702" spans="1:10" s="41" customFormat="1" ht="17.25" customHeight="1">
      <c r="A702" s="204"/>
      <c r="B702" s="86" t="s">
        <v>980</v>
      </c>
      <c r="C702" s="47"/>
      <c r="D702" s="204"/>
      <c r="E702" s="179"/>
      <c r="F702" s="179"/>
      <c r="G702" s="179"/>
      <c r="H702" s="87"/>
      <c r="I702" s="88"/>
      <c r="J702" s="204"/>
    </row>
    <row r="703" spans="1:10" s="41" customFormat="1" ht="17.25" customHeight="1">
      <c r="A703" s="9">
        <v>138</v>
      </c>
      <c r="B703" s="50" t="s">
        <v>971</v>
      </c>
      <c r="C703" s="50" t="s">
        <v>871</v>
      </c>
      <c r="D703" s="9" t="s">
        <v>81</v>
      </c>
      <c r="E703" s="93" t="s">
        <v>137</v>
      </c>
      <c r="F703" s="93">
        <v>300000</v>
      </c>
      <c r="G703" s="93">
        <v>300000</v>
      </c>
      <c r="H703" s="52" t="s">
        <v>981</v>
      </c>
      <c r="I703" s="26" t="s">
        <v>982</v>
      </c>
      <c r="J703" s="21" t="s">
        <v>521</v>
      </c>
    </row>
    <row r="704" spans="1:10" s="41" customFormat="1" ht="17.25" customHeight="1">
      <c r="A704" s="10"/>
      <c r="B704" s="55" t="s">
        <v>983</v>
      </c>
      <c r="C704" s="55" t="s">
        <v>875</v>
      </c>
      <c r="D704" s="10"/>
      <c r="E704" s="163"/>
      <c r="F704" s="163"/>
      <c r="G704" s="163"/>
      <c r="H704" s="92"/>
      <c r="I704" s="25" t="s">
        <v>984</v>
      </c>
      <c r="J704" s="22" t="s">
        <v>25</v>
      </c>
    </row>
    <row r="705" spans="1:10" s="41" customFormat="1" ht="17.25" customHeight="1">
      <c r="A705" s="10"/>
      <c r="B705" s="55"/>
      <c r="C705" s="55" t="s">
        <v>879</v>
      </c>
      <c r="D705" s="10"/>
      <c r="E705" s="163"/>
      <c r="F705" s="163"/>
      <c r="G705" s="163"/>
      <c r="H705" s="92"/>
      <c r="I705" s="25" t="s">
        <v>985</v>
      </c>
      <c r="J705" s="22"/>
    </row>
    <row r="706" spans="1:10" s="41" customFormat="1" ht="17.25" customHeight="1">
      <c r="A706" s="9">
        <v>139</v>
      </c>
      <c r="B706" s="50" t="s">
        <v>843</v>
      </c>
      <c r="C706" s="50" t="s">
        <v>871</v>
      </c>
      <c r="D706" s="9" t="s">
        <v>269</v>
      </c>
      <c r="E706" s="93" t="s">
        <v>137</v>
      </c>
      <c r="F706" s="93">
        <v>200000</v>
      </c>
      <c r="G706" s="93">
        <v>100000</v>
      </c>
      <c r="H706" s="52" t="s">
        <v>986</v>
      </c>
      <c r="I706" s="26" t="s">
        <v>582</v>
      </c>
      <c r="J706" s="9" t="s">
        <v>21</v>
      </c>
    </row>
    <row r="707" spans="1:10" s="41" customFormat="1" ht="17.25" customHeight="1">
      <c r="A707" s="10"/>
      <c r="B707" s="55" t="s">
        <v>987</v>
      </c>
      <c r="C707" s="55" t="s">
        <v>875</v>
      </c>
      <c r="D707" s="10"/>
      <c r="E707" s="163"/>
      <c r="F707" s="163"/>
      <c r="G707" s="163"/>
      <c r="H707" s="57" t="s">
        <v>988</v>
      </c>
      <c r="I707" s="25" t="s">
        <v>895</v>
      </c>
      <c r="J707" s="10" t="s">
        <v>25</v>
      </c>
    </row>
    <row r="708" spans="1:10" s="41" customFormat="1" ht="17.25" customHeight="1">
      <c r="A708" s="10"/>
      <c r="B708" s="55" t="s">
        <v>989</v>
      </c>
      <c r="C708" s="55" t="s">
        <v>879</v>
      </c>
      <c r="D708" s="10"/>
      <c r="E708" s="163"/>
      <c r="F708" s="163"/>
      <c r="G708" s="163"/>
      <c r="H708" s="57"/>
      <c r="I708" s="25"/>
      <c r="J708" s="10"/>
    </row>
    <row r="709" spans="1:10" s="41" customFormat="1" ht="17.25" customHeight="1">
      <c r="A709" s="11"/>
      <c r="B709" s="47" t="s">
        <v>990</v>
      </c>
      <c r="C709" s="47"/>
      <c r="D709" s="11"/>
      <c r="E709" s="146"/>
      <c r="F709" s="146"/>
      <c r="G709" s="146"/>
      <c r="H709" s="102"/>
      <c r="I709" s="66"/>
      <c r="J709" s="11"/>
    </row>
    <row r="710" spans="1:10" s="41" customFormat="1" ht="17.25" customHeight="1">
      <c r="A710" s="9">
        <v>140</v>
      </c>
      <c r="B710" s="50" t="s">
        <v>991</v>
      </c>
      <c r="C710" s="50" t="s">
        <v>606</v>
      </c>
      <c r="D710" s="9" t="s">
        <v>276</v>
      </c>
      <c r="E710" s="93" t="s">
        <v>137</v>
      </c>
      <c r="F710" s="93" t="s">
        <v>251</v>
      </c>
      <c r="G710" s="93">
        <v>100000</v>
      </c>
      <c r="H710" s="52" t="s">
        <v>986</v>
      </c>
      <c r="I710" s="26" t="s">
        <v>992</v>
      </c>
      <c r="J710" s="9" t="s">
        <v>21</v>
      </c>
    </row>
    <row r="711" spans="1:10" s="41" customFormat="1" ht="17.25" customHeight="1">
      <c r="A711" s="11"/>
      <c r="B711" s="47" t="s">
        <v>993</v>
      </c>
      <c r="C711" s="47" t="s">
        <v>994</v>
      </c>
      <c r="D711" s="11"/>
      <c r="E711" s="146"/>
      <c r="F711" s="146"/>
      <c r="G711" s="146"/>
      <c r="H711" s="102" t="s">
        <v>995</v>
      </c>
      <c r="I711" s="66" t="s">
        <v>996</v>
      </c>
      <c r="J711" s="11" t="s">
        <v>25</v>
      </c>
    </row>
    <row r="712" spans="1:10" s="41" customFormat="1" ht="17.25" customHeight="1">
      <c r="A712" s="9">
        <v>141</v>
      </c>
      <c r="B712" s="50" t="s">
        <v>991</v>
      </c>
      <c r="C712" s="50" t="s">
        <v>871</v>
      </c>
      <c r="D712" s="9" t="s">
        <v>279</v>
      </c>
      <c r="E712" s="93" t="s">
        <v>137</v>
      </c>
      <c r="F712" s="93">
        <v>200000</v>
      </c>
      <c r="G712" s="93">
        <v>100000</v>
      </c>
      <c r="H712" s="52" t="s">
        <v>986</v>
      </c>
      <c r="I712" s="26" t="s">
        <v>582</v>
      </c>
      <c r="J712" s="9" t="s">
        <v>21</v>
      </c>
    </row>
    <row r="713" spans="1:10" s="41" customFormat="1" ht="17.25" customHeight="1">
      <c r="A713" s="10"/>
      <c r="B713" s="55" t="s">
        <v>997</v>
      </c>
      <c r="C713" s="55" t="s">
        <v>875</v>
      </c>
      <c r="D713" s="10"/>
      <c r="E713" s="163"/>
      <c r="F713" s="163"/>
      <c r="G713" s="163"/>
      <c r="H713" s="57" t="s">
        <v>998</v>
      </c>
      <c r="I713" s="25" t="s">
        <v>895</v>
      </c>
      <c r="J713" s="10" t="s">
        <v>25</v>
      </c>
    </row>
    <row r="714" spans="1:10" s="41" customFormat="1" ht="17.25" customHeight="1">
      <c r="A714" s="11"/>
      <c r="B714" s="47" t="s">
        <v>999</v>
      </c>
      <c r="C714" s="47" t="s">
        <v>879</v>
      </c>
      <c r="D714" s="11"/>
      <c r="E714" s="146"/>
      <c r="F714" s="146"/>
      <c r="G714" s="146"/>
      <c r="H714" s="61" t="s">
        <v>1000</v>
      </c>
      <c r="I714" s="66"/>
      <c r="J714" s="11"/>
    </row>
    <row r="715" spans="1:10" ht="17.25" customHeight="1">
      <c r="A715" s="275" t="s">
        <v>4</v>
      </c>
      <c r="B715" s="277" t="s">
        <v>5</v>
      </c>
      <c r="C715" s="277" t="s">
        <v>6</v>
      </c>
      <c r="D715" s="278" t="s">
        <v>7</v>
      </c>
      <c r="E715" s="279" t="s">
        <v>8</v>
      </c>
      <c r="F715" s="280"/>
      <c r="G715" s="281"/>
      <c r="H715" s="63" t="s">
        <v>9</v>
      </c>
      <c r="I715" s="278" t="s">
        <v>10</v>
      </c>
      <c r="J715" s="211" t="s">
        <v>11</v>
      </c>
    </row>
    <row r="716" spans="1:10" s="41" customFormat="1" ht="17.25" customHeight="1">
      <c r="A716" s="276"/>
      <c r="B716" s="277"/>
      <c r="C716" s="277"/>
      <c r="D716" s="278"/>
      <c r="E716" s="213" t="s">
        <v>12</v>
      </c>
      <c r="F716" s="213" t="s">
        <v>13</v>
      </c>
      <c r="G716" s="213" t="s">
        <v>14</v>
      </c>
      <c r="H716" s="65" t="s">
        <v>15</v>
      </c>
      <c r="I716" s="278"/>
      <c r="J716" s="212" t="s">
        <v>16</v>
      </c>
    </row>
    <row r="717" spans="1:10" s="41" customFormat="1" ht="19.5" customHeight="1">
      <c r="A717" s="9">
        <v>142</v>
      </c>
      <c r="B717" s="50" t="s">
        <v>843</v>
      </c>
      <c r="C717" s="50" t="s">
        <v>606</v>
      </c>
      <c r="D717" s="9" t="s">
        <v>290</v>
      </c>
      <c r="E717" s="93" t="s">
        <v>137</v>
      </c>
      <c r="F717" s="93" t="s">
        <v>251</v>
      </c>
      <c r="G717" s="93">
        <v>100000</v>
      </c>
      <c r="H717" s="52" t="s">
        <v>986</v>
      </c>
      <c r="I717" s="26" t="s">
        <v>992</v>
      </c>
      <c r="J717" s="9" t="s">
        <v>21</v>
      </c>
    </row>
    <row r="718" spans="1:10" s="41" customFormat="1" ht="19.5" customHeight="1">
      <c r="A718" s="10"/>
      <c r="B718" s="55" t="s">
        <v>1001</v>
      </c>
      <c r="C718" s="55" t="s">
        <v>994</v>
      </c>
      <c r="D718" s="10"/>
      <c r="E718" s="163"/>
      <c r="F718" s="163"/>
      <c r="G718" s="163"/>
      <c r="H718" s="92" t="s">
        <v>681</v>
      </c>
      <c r="I718" s="25" t="s">
        <v>996</v>
      </c>
      <c r="J718" s="10" t="s">
        <v>25</v>
      </c>
    </row>
    <row r="719" spans="1:10" s="41" customFormat="1" ht="19.5" customHeight="1">
      <c r="A719" s="11"/>
      <c r="B719" s="47" t="s">
        <v>1002</v>
      </c>
      <c r="C719" s="47"/>
      <c r="D719" s="11"/>
      <c r="E719" s="146"/>
      <c r="F719" s="146"/>
      <c r="G719" s="146"/>
      <c r="H719" s="102"/>
      <c r="I719" s="66"/>
      <c r="J719" s="11"/>
    </row>
    <row r="720" spans="1:10" s="41" customFormat="1" ht="19.5" customHeight="1">
      <c r="A720" s="9">
        <v>143</v>
      </c>
      <c r="B720" s="50" t="s">
        <v>991</v>
      </c>
      <c r="C720" s="50" t="s">
        <v>606</v>
      </c>
      <c r="D720" s="9" t="s">
        <v>433</v>
      </c>
      <c r="E720" s="93" t="s">
        <v>137</v>
      </c>
      <c r="F720" s="93" t="s">
        <v>251</v>
      </c>
      <c r="G720" s="93">
        <v>100000</v>
      </c>
      <c r="H720" s="52" t="s">
        <v>986</v>
      </c>
      <c r="I720" s="26" t="s">
        <v>992</v>
      </c>
      <c r="J720" s="9" t="s">
        <v>21</v>
      </c>
    </row>
    <row r="721" spans="1:10" s="41" customFormat="1" ht="19.5" customHeight="1">
      <c r="A721" s="10"/>
      <c r="B721" s="55" t="s">
        <v>1003</v>
      </c>
      <c r="C721" s="55" t="s">
        <v>994</v>
      </c>
      <c r="D721" s="10"/>
      <c r="E721" s="163"/>
      <c r="F721" s="163"/>
      <c r="G721" s="163"/>
      <c r="H721" s="92" t="s">
        <v>681</v>
      </c>
      <c r="I721" s="25" t="s">
        <v>996</v>
      </c>
      <c r="J721" s="10" t="s">
        <v>25</v>
      </c>
    </row>
    <row r="722" spans="1:10" s="41" customFormat="1" ht="19.5" customHeight="1">
      <c r="A722" s="11"/>
      <c r="B722" s="47" t="s">
        <v>1004</v>
      </c>
      <c r="C722" s="47"/>
      <c r="D722" s="11"/>
      <c r="E722" s="146"/>
      <c r="F722" s="146"/>
      <c r="G722" s="146"/>
      <c r="H722" s="102"/>
      <c r="I722" s="66"/>
      <c r="J722" s="11"/>
    </row>
    <row r="723" spans="1:10" s="41" customFormat="1" ht="19.5" customHeight="1">
      <c r="A723" s="9">
        <v>144</v>
      </c>
      <c r="B723" s="50" t="s">
        <v>991</v>
      </c>
      <c r="C723" s="50" t="s">
        <v>606</v>
      </c>
      <c r="D723" s="9" t="s">
        <v>678</v>
      </c>
      <c r="E723" s="93">
        <v>100000</v>
      </c>
      <c r="F723" s="93" t="s">
        <v>251</v>
      </c>
      <c r="G723" s="93" t="s">
        <v>251</v>
      </c>
      <c r="H723" s="52" t="s">
        <v>986</v>
      </c>
      <c r="I723" s="26" t="s">
        <v>992</v>
      </c>
      <c r="J723" s="9" t="s">
        <v>21</v>
      </c>
    </row>
    <row r="724" spans="1:10" s="41" customFormat="1" ht="19.5" customHeight="1">
      <c r="A724" s="10"/>
      <c r="B724" s="55" t="s">
        <v>1005</v>
      </c>
      <c r="C724" s="55" t="s">
        <v>994</v>
      </c>
      <c r="D724" s="10"/>
      <c r="E724" s="163"/>
      <c r="F724" s="163"/>
      <c r="G724" s="163"/>
      <c r="H724" s="92" t="s">
        <v>681</v>
      </c>
      <c r="I724" s="25" t="s">
        <v>996</v>
      </c>
      <c r="J724" s="10" t="s">
        <v>25</v>
      </c>
    </row>
    <row r="725" spans="1:10" s="41" customFormat="1" ht="19.5" customHeight="1">
      <c r="A725" s="11"/>
      <c r="B725" s="47" t="s">
        <v>1006</v>
      </c>
      <c r="C725" s="47"/>
      <c r="D725" s="11"/>
      <c r="E725" s="146"/>
      <c r="F725" s="146"/>
      <c r="G725" s="146"/>
      <c r="H725" s="102"/>
      <c r="I725" s="66"/>
      <c r="J725" s="11"/>
    </row>
    <row r="726" spans="1:10" s="41" customFormat="1" ht="19.5" customHeight="1">
      <c r="A726" s="9">
        <v>145</v>
      </c>
      <c r="B726" s="50" t="s">
        <v>2557</v>
      </c>
      <c r="C726" s="50" t="s">
        <v>1007</v>
      </c>
      <c r="D726" s="9" t="s">
        <v>690</v>
      </c>
      <c r="E726" s="93" t="s">
        <v>137</v>
      </c>
      <c r="F726" s="93">
        <v>100000</v>
      </c>
      <c r="G726" s="93">
        <v>100000</v>
      </c>
      <c r="H726" s="52" t="s">
        <v>1008</v>
      </c>
      <c r="I726" s="26" t="s">
        <v>536</v>
      </c>
      <c r="J726" s="9" t="s">
        <v>21</v>
      </c>
    </row>
    <row r="727" spans="1:10" s="41" customFormat="1" ht="19.5" customHeight="1">
      <c r="A727" s="10"/>
      <c r="B727" s="55" t="s">
        <v>2558</v>
      </c>
      <c r="C727" s="55" t="s">
        <v>1009</v>
      </c>
      <c r="D727" s="10"/>
      <c r="E727" s="163"/>
      <c r="F727" s="163"/>
      <c r="G727" s="163"/>
      <c r="H727" s="92" t="s">
        <v>1010</v>
      </c>
      <c r="I727" s="25" t="s">
        <v>1011</v>
      </c>
      <c r="J727" s="10" t="s">
        <v>25</v>
      </c>
    </row>
    <row r="728" spans="1:10" s="41" customFormat="1" ht="21.75" customHeight="1">
      <c r="A728" s="9">
        <v>146</v>
      </c>
      <c r="B728" s="50" t="s">
        <v>843</v>
      </c>
      <c r="C728" s="50" t="s">
        <v>1007</v>
      </c>
      <c r="D728" s="9" t="s">
        <v>296</v>
      </c>
      <c r="E728" s="93">
        <v>200000</v>
      </c>
      <c r="F728" s="93" t="s">
        <v>137</v>
      </c>
      <c r="G728" s="93" t="s">
        <v>137</v>
      </c>
      <c r="H728" s="52" t="s">
        <v>1008</v>
      </c>
      <c r="I728" s="26" t="s">
        <v>536</v>
      </c>
      <c r="J728" s="9" t="s">
        <v>21</v>
      </c>
    </row>
    <row r="729" spans="1:10" s="41" customFormat="1" ht="21.75" customHeight="1">
      <c r="A729" s="11"/>
      <c r="B729" s="47" t="s">
        <v>1014</v>
      </c>
      <c r="C729" s="47" t="s">
        <v>1009</v>
      </c>
      <c r="D729" s="11"/>
      <c r="E729" s="146"/>
      <c r="F729" s="146"/>
      <c r="G729" s="146"/>
      <c r="H729" s="102" t="s">
        <v>1010</v>
      </c>
      <c r="I729" s="66" t="s">
        <v>1011</v>
      </c>
      <c r="J729" s="11" t="s">
        <v>25</v>
      </c>
    </row>
    <row r="730" spans="1:10" s="41" customFormat="1" ht="21.75" customHeight="1">
      <c r="A730" s="9">
        <v>147</v>
      </c>
      <c r="B730" s="50" t="s">
        <v>1012</v>
      </c>
      <c r="C730" s="50" t="s">
        <v>706</v>
      </c>
      <c r="D730" s="9" t="s">
        <v>296</v>
      </c>
      <c r="E730" s="93">
        <v>40000</v>
      </c>
      <c r="F730" s="93" t="s">
        <v>137</v>
      </c>
      <c r="G730" s="93" t="s">
        <v>137</v>
      </c>
      <c r="H730" s="39" t="s">
        <v>835</v>
      </c>
      <c r="I730" s="26" t="s">
        <v>582</v>
      </c>
      <c r="J730" s="9" t="s">
        <v>21</v>
      </c>
    </row>
    <row r="731" spans="1:10" s="41" customFormat="1" ht="21.75" customHeight="1">
      <c r="A731" s="10"/>
      <c r="B731" s="55" t="s">
        <v>1013</v>
      </c>
      <c r="C731" s="55" t="s">
        <v>910</v>
      </c>
      <c r="D731" s="10"/>
      <c r="E731" s="163"/>
      <c r="F731" s="163"/>
      <c r="G731" s="163"/>
      <c r="H731" s="44" t="s">
        <v>839</v>
      </c>
      <c r="I731" s="25" t="s">
        <v>895</v>
      </c>
      <c r="J731" s="10" t="s">
        <v>25</v>
      </c>
    </row>
    <row r="732" spans="1:10" s="41" customFormat="1" ht="21.75" customHeight="1">
      <c r="A732" s="10"/>
      <c r="B732" s="55"/>
      <c r="C732" s="55" t="s">
        <v>911</v>
      </c>
      <c r="D732" s="10"/>
      <c r="E732" s="163"/>
      <c r="F732" s="163"/>
      <c r="G732" s="163"/>
      <c r="H732" s="44"/>
      <c r="I732" s="25"/>
      <c r="J732" s="10"/>
    </row>
    <row r="733" spans="1:10" s="41" customFormat="1" ht="21.75" customHeight="1">
      <c r="A733" s="9">
        <v>148</v>
      </c>
      <c r="B733" s="50" t="s">
        <v>971</v>
      </c>
      <c r="C733" s="50" t="s">
        <v>1007</v>
      </c>
      <c r="D733" s="9" t="s">
        <v>296</v>
      </c>
      <c r="E733" s="93" t="s">
        <v>137</v>
      </c>
      <c r="F733" s="93">
        <v>300000</v>
      </c>
      <c r="G733" s="93">
        <v>100000</v>
      </c>
      <c r="H733" s="52" t="s">
        <v>1008</v>
      </c>
      <c r="I733" s="26" t="s">
        <v>536</v>
      </c>
      <c r="J733" s="9" t="s">
        <v>21</v>
      </c>
    </row>
    <row r="734" spans="1:10" s="41" customFormat="1" ht="21.75" customHeight="1">
      <c r="A734" s="10"/>
      <c r="B734" s="55" t="s">
        <v>1015</v>
      </c>
      <c r="C734" s="55" t="s">
        <v>1009</v>
      </c>
      <c r="D734" s="10"/>
      <c r="E734" s="163"/>
      <c r="F734" s="163"/>
      <c r="G734" s="163"/>
      <c r="H734" s="92" t="s">
        <v>1016</v>
      </c>
      <c r="I734" s="25" t="s">
        <v>1011</v>
      </c>
      <c r="J734" s="10" t="s">
        <v>25</v>
      </c>
    </row>
    <row r="735" spans="1:10" s="41" customFormat="1" ht="21.75" customHeight="1">
      <c r="A735" s="10"/>
      <c r="B735" s="55" t="s">
        <v>1017</v>
      </c>
      <c r="C735" s="55"/>
      <c r="D735" s="10"/>
      <c r="E735" s="163"/>
      <c r="F735" s="163"/>
      <c r="G735" s="163"/>
      <c r="H735" s="92"/>
      <c r="I735" s="25"/>
      <c r="J735" s="10"/>
    </row>
    <row r="736" spans="1:10" s="41" customFormat="1" ht="21.75" customHeight="1">
      <c r="A736" s="10"/>
      <c r="B736" s="55" t="s">
        <v>1018</v>
      </c>
      <c r="C736" s="55"/>
      <c r="D736" s="10"/>
      <c r="E736" s="163"/>
      <c r="F736" s="163"/>
      <c r="G736" s="163"/>
      <c r="H736" s="92"/>
      <c r="I736" s="25"/>
      <c r="J736" s="10"/>
    </row>
    <row r="737" spans="1:10" s="41" customFormat="1" ht="21.75" customHeight="1">
      <c r="A737" s="10"/>
      <c r="B737" s="55" t="s">
        <v>1019</v>
      </c>
      <c r="C737" s="55"/>
      <c r="D737" s="10"/>
      <c r="E737" s="163"/>
      <c r="F737" s="163"/>
      <c r="G737" s="163"/>
      <c r="H737" s="92"/>
      <c r="I737" s="25"/>
      <c r="J737" s="10"/>
    </row>
    <row r="738" spans="1:10" s="41" customFormat="1" ht="21.75" customHeight="1">
      <c r="A738" s="11"/>
      <c r="B738" s="47" t="s">
        <v>1020</v>
      </c>
      <c r="C738" s="47"/>
      <c r="D738" s="11"/>
      <c r="E738" s="146"/>
      <c r="F738" s="146"/>
      <c r="G738" s="146"/>
      <c r="H738" s="102"/>
      <c r="I738" s="66"/>
      <c r="J738" s="11"/>
    </row>
    <row r="739" spans="1:10" ht="17.25" customHeight="1">
      <c r="A739" s="275" t="s">
        <v>4</v>
      </c>
      <c r="B739" s="277" t="s">
        <v>5</v>
      </c>
      <c r="C739" s="277" t="s">
        <v>6</v>
      </c>
      <c r="D739" s="278" t="s">
        <v>7</v>
      </c>
      <c r="E739" s="279" t="s">
        <v>8</v>
      </c>
      <c r="F739" s="280"/>
      <c r="G739" s="281"/>
      <c r="H739" s="63" t="s">
        <v>9</v>
      </c>
      <c r="I739" s="278" t="s">
        <v>10</v>
      </c>
      <c r="J739" s="211" t="s">
        <v>11</v>
      </c>
    </row>
    <row r="740" spans="1:10" s="41" customFormat="1" ht="17.25" customHeight="1">
      <c r="A740" s="276"/>
      <c r="B740" s="277"/>
      <c r="C740" s="277"/>
      <c r="D740" s="278"/>
      <c r="E740" s="213" t="s">
        <v>12</v>
      </c>
      <c r="F740" s="213" t="s">
        <v>13</v>
      </c>
      <c r="G740" s="213" t="s">
        <v>14</v>
      </c>
      <c r="H740" s="65" t="s">
        <v>15</v>
      </c>
      <c r="I740" s="278"/>
      <c r="J740" s="212" t="s">
        <v>16</v>
      </c>
    </row>
    <row r="741" spans="1:10" s="41" customFormat="1" ht="19.5" customHeight="1">
      <c r="A741" s="9">
        <v>149</v>
      </c>
      <c r="B741" s="50" t="s">
        <v>1021</v>
      </c>
      <c r="C741" s="50" t="s">
        <v>1022</v>
      </c>
      <c r="D741" s="9" t="s">
        <v>19</v>
      </c>
      <c r="E741" s="93">
        <v>70000</v>
      </c>
      <c r="F741" s="93">
        <v>100000</v>
      </c>
      <c r="G741" s="93">
        <v>100000</v>
      </c>
      <c r="H741" s="52" t="s">
        <v>1023</v>
      </c>
      <c r="I741" s="26" t="s">
        <v>1024</v>
      </c>
      <c r="J741" s="9" t="s">
        <v>21</v>
      </c>
    </row>
    <row r="742" spans="1:10" s="41" customFormat="1" ht="19.5" customHeight="1">
      <c r="A742" s="10"/>
      <c r="B742" s="55" t="s">
        <v>1025</v>
      </c>
      <c r="C742" s="55" t="s">
        <v>1026</v>
      </c>
      <c r="D742" s="10"/>
      <c r="E742" s="163"/>
      <c r="F742" s="163"/>
      <c r="G742" s="163"/>
      <c r="H742" s="57" t="s">
        <v>1027</v>
      </c>
      <c r="I742" s="25" t="s">
        <v>1028</v>
      </c>
      <c r="J742" s="10" t="s">
        <v>25</v>
      </c>
    </row>
    <row r="743" spans="1:10" s="41" customFormat="1" ht="19.5" customHeight="1">
      <c r="A743" s="11"/>
      <c r="B743" s="47"/>
      <c r="C743" s="47"/>
      <c r="D743" s="11"/>
      <c r="E743" s="146"/>
      <c r="F743" s="146"/>
      <c r="G743" s="146"/>
      <c r="H743" s="61" t="s">
        <v>1029</v>
      </c>
      <c r="I743" s="66" t="s">
        <v>1030</v>
      </c>
      <c r="J743" s="11"/>
    </row>
    <row r="744" spans="1:10" s="41" customFormat="1" ht="19.5" customHeight="1">
      <c r="A744" s="9">
        <v>150</v>
      </c>
      <c r="B744" s="50" t="s">
        <v>384</v>
      </c>
      <c r="C744" s="50" t="s">
        <v>1031</v>
      </c>
      <c r="D744" s="9" t="s">
        <v>262</v>
      </c>
      <c r="E744" s="93" t="s">
        <v>137</v>
      </c>
      <c r="F744" s="93">
        <v>100000</v>
      </c>
      <c r="G744" s="93" t="s">
        <v>251</v>
      </c>
      <c r="H744" s="94" t="s">
        <v>1032</v>
      </c>
      <c r="I744" s="26" t="s">
        <v>1033</v>
      </c>
      <c r="J744" s="9" t="s">
        <v>21</v>
      </c>
    </row>
    <row r="745" spans="1:10" s="41" customFormat="1" ht="19.5" customHeight="1">
      <c r="A745" s="11"/>
      <c r="B745" s="47" t="s">
        <v>1034</v>
      </c>
      <c r="C745" s="55" t="s">
        <v>1035</v>
      </c>
      <c r="D745" s="10"/>
      <c r="E745" s="163"/>
      <c r="F745" s="163"/>
      <c r="G745" s="163"/>
      <c r="H745" s="92" t="s">
        <v>571</v>
      </c>
      <c r="I745" s="25" t="s">
        <v>1036</v>
      </c>
      <c r="J745" s="10" t="s">
        <v>25</v>
      </c>
    </row>
    <row r="746" spans="1:10" s="41" customFormat="1" ht="19.5" customHeight="1">
      <c r="A746" s="156">
        <v>151</v>
      </c>
      <c r="B746" s="80" t="s">
        <v>1037</v>
      </c>
      <c r="C746" s="50" t="s">
        <v>1031</v>
      </c>
      <c r="D746" s="9" t="s">
        <v>262</v>
      </c>
      <c r="E746" s="93" t="s">
        <v>137</v>
      </c>
      <c r="F746" s="93">
        <v>100000</v>
      </c>
      <c r="G746" s="93" t="s">
        <v>251</v>
      </c>
      <c r="H746" s="94" t="s">
        <v>2556</v>
      </c>
      <c r="I746" s="26" t="s">
        <v>1033</v>
      </c>
      <c r="J746" s="9" t="s">
        <v>21</v>
      </c>
    </row>
    <row r="747" spans="1:10" s="41" customFormat="1" ht="19.5" customHeight="1">
      <c r="A747" s="158"/>
      <c r="B747" s="86" t="s">
        <v>1038</v>
      </c>
      <c r="C747" s="47" t="s">
        <v>1035</v>
      </c>
      <c r="D747" s="11"/>
      <c r="E747" s="146"/>
      <c r="F747" s="146"/>
      <c r="G747" s="146"/>
      <c r="H747" s="102" t="s">
        <v>1772</v>
      </c>
      <c r="I747" s="66" t="s">
        <v>1036</v>
      </c>
      <c r="J747" s="11" t="s">
        <v>25</v>
      </c>
    </row>
    <row r="748" spans="1:10" s="41" customFormat="1" ht="19.5" customHeight="1">
      <c r="A748" s="9">
        <v>152</v>
      </c>
      <c r="B748" s="50" t="s">
        <v>1039</v>
      </c>
      <c r="C748" s="50" t="s">
        <v>1040</v>
      </c>
      <c r="D748" s="9" t="s">
        <v>19</v>
      </c>
      <c r="E748" s="93" t="s">
        <v>137</v>
      </c>
      <c r="F748" s="93">
        <v>200000</v>
      </c>
      <c r="G748" s="93">
        <v>100000</v>
      </c>
      <c r="H748" s="52" t="s">
        <v>1041</v>
      </c>
      <c r="I748" s="26" t="s">
        <v>1042</v>
      </c>
      <c r="J748" s="9" t="s">
        <v>101</v>
      </c>
    </row>
    <row r="749" spans="1:10" s="41" customFormat="1" ht="19.5" customHeight="1">
      <c r="A749" s="100"/>
      <c r="B749" s="47" t="s">
        <v>1043</v>
      </c>
      <c r="C749" s="47" t="s">
        <v>1044</v>
      </c>
      <c r="D749" s="11"/>
      <c r="E749" s="146"/>
      <c r="F749" s="146"/>
      <c r="G749" s="146"/>
      <c r="H749" s="61" t="s">
        <v>79</v>
      </c>
      <c r="I749" s="66" t="s">
        <v>1045</v>
      </c>
      <c r="J749" s="11"/>
    </row>
    <row r="750" spans="1:10" s="41" customFormat="1" ht="19.5" customHeight="1">
      <c r="A750" s="10">
        <v>153</v>
      </c>
      <c r="B750" s="50" t="s">
        <v>1046</v>
      </c>
      <c r="C750" s="50" t="s">
        <v>1047</v>
      </c>
      <c r="D750" s="9" t="s">
        <v>567</v>
      </c>
      <c r="E750" s="93" t="s">
        <v>137</v>
      </c>
      <c r="F750" s="93">
        <v>50000</v>
      </c>
      <c r="G750" s="93" t="s">
        <v>251</v>
      </c>
      <c r="H750" s="52" t="s">
        <v>1048</v>
      </c>
      <c r="I750" s="26" t="s">
        <v>1049</v>
      </c>
      <c r="J750" s="9" t="s">
        <v>21</v>
      </c>
    </row>
    <row r="751" spans="1:10" s="41" customFormat="1" ht="19.5" customHeight="1">
      <c r="A751" s="10"/>
      <c r="B751" s="55" t="s">
        <v>1050</v>
      </c>
      <c r="C751" s="55" t="s">
        <v>1051</v>
      </c>
      <c r="D751" s="10"/>
      <c r="E751" s="163"/>
      <c r="F751" s="163"/>
      <c r="G751" s="163"/>
      <c r="H751" s="57" t="s">
        <v>1052</v>
      </c>
      <c r="I751" s="25" t="s">
        <v>1053</v>
      </c>
      <c r="J751" s="10" t="s">
        <v>25</v>
      </c>
    </row>
    <row r="752" spans="1:10" s="41" customFormat="1" ht="19.5" customHeight="1">
      <c r="A752" s="10"/>
      <c r="B752" s="55"/>
      <c r="C752" s="55"/>
      <c r="D752" s="10"/>
      <c r="E752" s="163"/>
      <c r="F752" s="163"/>
      <c r="G752" s="163"/>
      <c r="H752" s="57"/>
      <c r="I752" s="25" t="s">
        <v>1054</v>
      </c>
      <c r="J752" s="10"/>
    </row>
    <row r="753" spans="1:10" s="41" customFormat="1" ht="19.5" customHeight="1">
      <c r="A753" s="9">
        <v>154</v>
      </c>
      <c r="B753" s="50" t="s">
        <v>1055</v>
      </c>
      <c r="C753" s="50" t="s">
        <v>1056</v>
      </c>
      <c r="D753" s="9" t="s">
        <v>262</v>
      </c>
      <c r="E753" s="93" t="s">
        <v>137</v>
      </c>
      <c r="F753" s="93">
        <v>100000</v>
      </c>
      <c r="G753" s="93">
        <v>200000</v>
      </c>
      <c r="H753" s="94" t="s">
        <v>2562</v>
      </c>
      <c r="I753" s="26" t="s">
        <v>1057</v>
      </c>
      <c r="J753" s="9" t="s">
        <v>21</v>
      </c>
    </row>
    <row r="754" spans="1:10" s="41" customFormat="1" ht="19.5" customHeight="1">
      <c r="A754" s="31"/>
      <c r="B754" s="55" t="s">
        <v>1058</v>
      </c>
      <c r="C754" s="55" t="s">
        <v>1059</v>
      </c>
      <c r="D754" s="10"/>
      <c r="E754" s="163"/>
      <c r="F754" s="163"/>
      <c r="G754" s="163"/>
      <c r="H754" s="92" t="s">
        <v>822</v>
      </c>
      <c r="I754" s="25" t="s">
        <v>1060</v>
      </c>
      <c r="J754" s="10" t="s">
        <v>25</v>
      </c>
    </row>
    <row r="755" spans="1:10" s="41" customFormat="1" ht="19.5" customHeight="1">
      <c r="A755" s="9">
        <v>155</v>
      </c>
      <c r="B755" s="50" t="s">
        <v>1061</v>
      </c>
      <c r="C755" s="50" t="s">
        <v>1062</v>
      </c>
      <c r="D755" s="9" t="s">
        <v>242</v>
      </c>
      <c r="E755" s="93" t="s">
        <v>137</v>
      </c>
      <c r="F755" s="93">
        <v>100000</v>
      </c>
      <c r="G755" s="93" t="s">
        <v>137</v>
      </c>
      <c r="H755" s="94" t="s">
        <v>2559</v>
      </c>
      <c r="I755" s="26" t="s">
        <v>1063</v>
      </c>
      <c r="J755" s="9" t="s">
        <v>21</v>
      </c>
    </row>
    <row r="756" spans="1:10" s="41" customFormat="1" ht="19.5" customHeight="1">
      <c r="A756" s="11"/>
      <c r="B756" s="55" t="s">
        <v>1064</v>
      </c>
      <c r="C756" s="55" t="s">
        <v>1065</v>
      </c>
      <c r="D756" s="10"/>
      <c r="E756" s="163"/>
      <c r="F756" s="163"/>
      <c r="G756" s="163"/>
      <c r="H756" s="102" t="s">
        <v>2560</v>
      </c>
      <c r="I756" s="25" t="s">
        <v>1066</v>
      </c>
      <c r="J756" s="11" t="s">
        <v>25</v>
      </c>
    </row>
    <row r="757" spans="1:10" s="41" customFormat="1" ht="19.5" customHeight="1">
      <c r="A757" s="9">
        <v>156</v>
      </c>
      <c r="B757" s="50" t="s">
        <v>1067</v>
      </c>
      <c r="C757" s="50" t="s">
        <v>1062</v>
      </c>
      <c r="D757" s="9" t="s">
        <v>1068</v>
      </c>
      <c r="E757" s="93" t="s">
        <v>137</v>
      </c>
      <c r="F757" s="93">
        <v>100000</v>
      </c>
      <c r="G757" s="93" t="s">
        <v>137</v>
      </c>
      <c r="H757" s="92" t="s">
        <v>2559</v>
      </c>
      <c r="I757" s="26" t="s">
        <v>1063</v>
      </c>
      <c r="J757" s="9" t="s">
        <v>21</v>
      </c>
    </row>
    <row r="758" spans="1:10" s="41" customFormat="1" ht="19.5" customHeight="1">
      <c r="A758" s="11"/>
      <c r="B758" s="47" t="s">
        <v>1068</v>
      </c>
      <c r="C758" s="47" t="s">
        <v>1065</v>
      </c>
      <c r="D758" s="11"/>
      <c r="E758" s="146"/>
      <c r="F758" s="146"/>
      <c r="G758" s="146"/>
      <c r="H758" s="92" t="s">
        <v>2560</v>
      </c>
      <c r="I758" s="66" t="s">
        <v>1066</v>
      </c>
      <c r="J758" s="11" t="s">
        <v>25</v>
      </c>
    </row>
    <row r="759" spans="1:10" s="41" customFormat="1" ht="19.5" customHeight="1">
      <c r="A759" s="9">
        <v>157</v>
      </c>
      <c r="B759" s="50" t="s">
        <v>1069</v>
      </c>
      <c r="C759" s="50" t="s">
        <v>1070</v>
      </c>
      <c r="D759" s="9" t="s">
        <v>290</v>
      </c>
      <c r="E759" s="93" t="s">
        <v>137</v>
      </c>
      <c r="F759" s="93">
        <v>100000</v>
      </c>
      <c r="G759" s="93" t="s">
        <v>251</v>
      </c>
      <c r="H759" s="94" t="s">
        <v>1071</v>
      </c>
      <c r="I759" s="26" t="s">
        <v>1072</v>
      </c>
      <c r="J759" s="9" t="s">
        <v>21</v>
      </c>
    </row>
    <row r="760" spans="1:10" s="41" customFormat="1" ht="19.5" customHeight="1">
      <c r="A760" s="198"/>
      <c r="B760" s="47"/>
      <c r="C760" s="47" t="s">
        <v>1073</v>
      </c>
      <c r="D760" s="11"/>
      <c r="E760" s="146"/>
      <c r="F760" s="146"/>
      <c r="G760" s="146"/>
      <c r="H760" s="102" t="s">
        <v>565</v>
      </c>
      <c r="I760" s="66" t="s">
        <v>1074</v>
      </c>
      <c r="J760" s="11" t="s">
        <v>25</v>
      </c>
    </row>
    <row r="761" spans="1:10" s="41" customFormat="1" ht="19.5" customHeight="1">
      <c r="A761" s="9">
        <v>158</v>
      </c>
      <c r="B761" s="50" t="s">
        <v>1075</v>
      </c>
      <c r="C761" s="50" t="s">
        <v>1031</v>
      </c>
      <c r="D761" s="9" t="s">
        <v>296</v>
      </c>
      <c r="E761" s="93">
        <v>100000</v>
      </c>
      <c r="F761" s="93" t="s">
        <v>137</v>
      </c>
      <c r="G761" s="93" t="s">
        <v>251</v>
      </c>
      <c r="H761" s="94" t="s">
        <v>2561</v>
      </c>
      <c r="I761" s="26" t="s">
        <v>1033</v>
      </c>
      <c r="J761" s="9" t="s">
        <v>21</v>
      </c>
    </row>
    <row r="762" spans="1:10" s="41" customFormat="1" ht="19.5" customHeight="1">
      <c r="A762" s="10"/>
      <c r="B762" s="55"/>
      <c r="C762" s="55" t="s">
        <v>1035</v>
      </c>
      <c r="D762" s="10"/>
      <c r="E762" s="163"/>
      <c r="F762" s="163"/>
      <c r="G762" s="163"/>
      <c r="H762" s="92" t="s">
        <v>822</v>
      </c>
      <c r="I762" s="25" t="s">
        <v>1036</v>
      </c>
      <c r="J762" s="10" t="s">
        <v>25</v>
      </c>
    </row>
    <row r="763" spans="1:10" s="41" customFormat="1" ht="23.25" customHeight="1">
      <c r="A763" s="11"/>
      <c r="B763" s="47"/>
      <c r="C763" s="47"/>
      <c r="D763" s="11"/>
      <c r="E763" s="146"/>
      <c r="F763" s="146"/>
      <c r="G763" s="146"/>
      <c r="H763" s="102"/>
      <c r="I763" s="66" t="s">
        <v>1059</v>
      </c>
      <c r="J763" s="11"/>
    </row>
    <row r="764" spans="1:10" ht="19.5" customHeight="1">
      <c r="A764" s="275" t="s">
        <v>4</v>
      </c>
      <c r="B764" s="277" t="s">
        <v>5</v>
      </c>
      <c r="C764" s="277" t="s">
        <v>6</v>
      </c>
      <c r="D764" s="278" t="s">
        <v>7</v>
      </c>
      <c r="E764" s="279" t="s">
        <v>8</v>
      </c>
      <c r="F764" s="280"/>
      <c r="G764" s="281"/>
      <c r="H764" s="63" t="s">
        <v>9</v>
      </c>
      <c r="I764" s="278" t="s">
        <v>10</v>
      </c>
      <c r="J764" s="211" t="s">
        <v>11</v>
      </c>
    </row>
    <row r="765" spans="1:10" s="41" customFormat="1" ht="19.5" customHeight="1">
      <c r="A765" s="276"/>
      <c r="B765" s="277"/>
      <c r="C765" s="277"/>
      <c r="D765" s="278"/>
      <c r="E765" s="213" t="s">
        <v>12</v>
      </c>
      <c r="F765" s="213" t="s">
        <v>13</v>
      </c>
      <c r="G765" s="213" t="s">
        <v>14</v>
      </c>
      <c r="H765" s="65" t="s">
        <v>15</v>
      </c>
      <c r="I765" s="278"/>
      <c r="J765" s="212" t="s">
        <v>16</v>
      </c>
    </row>
    <row r="766" spans="1:10" s="41" customFormat="1" ht="19.5" customHeight="1">
      <c r="A766" s="156">
        <v>159</v>
      </c>
      <c r="B766" s="80" t="s">
        <v>1077</v>
      </c>
      <c r="C766" s="80" t="s">
        <v>1078</v>
      </c>
      <c r="D766" s="21" t="s">
        <v>485</v>
      </c>
      <c r="E766" s="177" t="s">
        <v>251</v>
      </c>
      <c r="F766" s="177">
        <v>2000000</v>
      </c>
      <c r="G766" s="177" t="s">
        <v>137</v>
      </c>
      <c r="H766" s="81" t="s">
        <v>1079</v>
      </c>
      <c r="I766" s="82" t="s">
        <v>1080</v>
      </c>
      <c r="J766" s="21" t="s">
        <v>521</v>
      </c>
    </row>
    <row r="767" spans="1:10" s="41" customFormat="1" ht="19.5" customHeight="1">
      <c r="A767" s="158"/>
      <c r="B767" s="55" t="s">
        <v>1081</v>
      </c>
      <c r="C767" s="83"/>
      <c r="D767" s="22"/>
      <c r="E767" s="178"/>
      <c r="F767" s="178"/>
      <c r="G767" s="178"/>
      <c r="H767" s="84"/>
      <c r="I767" s="85"/>
      <c r="J767" s="22" t="s">
        <v>25</v>
      </c>
    </row>
    <row r="768" spans="1:10" s="41" customFormat="1" ht="19.5" customHeight="1">
      <c r="A768" s="9">
        <v>160</v>
      </c>
      <c r="B768" s="50" t="s">
        <v>1082</v>
      </c>
      <c r="C768" s="50" t="s">
        <v>1083</v>
      </c>
      <c r="D768" s="9" t="s">
        <v>356</v>
      </c>
      <c r="E768" s="93" t="s">
        <v>251</v>
      </c>
      <c r="F768" s="93">
        <v>2300000</v>
      </c>
      <c r="G768" s="93" t="s">
        <v>251</v>
      </c>
      <c r="H768" s="52" t="s">
        <v>1084</v>
      </c>
      <c r="I768" s="26" t="s">
        <v>2566</v>
      </c>
      <c r="J768" s="9" t="s">
        <v>21</v>
      </c>
    </row>
    <row r="769" spans="1:10" s="41" customFormat="1" ht="19.5" customHeight="1">
      <c r="A769" s="10"/>
      <c r="B769" s="55" t="s">
        <v>1085</v>
      </c>
      <c r="C769" s="55" t="s">
        <v>1086</v>
      </c>
      <c r="D769" s="10"/>
      <c r="E769" s="146"/>
      <c r="F769" s="163"/>
      <c r="G769" s="163"/>
      <c r="H769" s="57" t="s">
        <v>956</v>
      </c>
      <c r="I769" s="25" t="s">
        <v>2567</v>
      </c>
      <c r="J769" s="10" t="s">
        <v>25</v>
      </c>
    </row>
    <row r="770" spans="1:10" s="41" customFormat="1" ht="19.5" customHeight="1">
      <c r="A770" s="9">
        <v>161</v>
      </c>
      <c r="B770" s="50" t="s">
        <v>1088</v>
      </c>
      <c r="C770" s="50" t="s">
        <v>1089</v>
      </c>
      <c r="D770" s="9" t="s">
        <v>262</v>
      </c>
      <c r="E770" s="164" t="s">
        <v>137</v>
      </c>
      <c r="F770" s="93">
        <v>150000</v>
      </c>
      <c r="G770" s="93" t="s">
        <v>251</v>
      </c>
      <c r="H770" s="94" t="s">
        <v>1090</v>
      </c>
      <c r="I770" s="26" t="s">
        <v>1091</v>
      </c>
      <c r="J770" s="21" t="s">
        <v>521</v>
      </c>
    </row>
    <row r="771" spans="1:10" s="41" customFormat="1" ht="19.5" customHeight="1">
      <c r="A771" s="11"/>
      <c r="B771" s="47" t="s">
        <v>1092</v>
      </c>
      <c r="C771" s="47" t="s">
        <v>565</v>
      </c>
      <c r="D771" s="11"/>
      <c r="E771" s="146"/>
      <c r="F771" s="146"/>
      <c r="G771" s="146"/>
      <c r="H771" s="102" t="s">
        <v>565</v>
      </c>
      <c r="I771" s="66" t="s">
        <v>1093</v>
      </c>
      <c r="J771" s="23" t="s">
        <v>25</v>
      </c>
    </row>
    <row r="772" spans="1:10" s="41" customFormat="1" ht="19.5" customHeight="1">
      <c r="A772" s="9">
        <v>162</v>
      </c>
      <c r="B772" s="50" t="s">
        <v>1094</v>
      </c>
      <c r="C772" s="50" t="s">
        <v>1095</v>
      </c>
      <c r="D772" s="9" t="s">
        <v>262</v>
      </c>
      <c r="E772" s="93" t="s">
        <v>137</v>
      </c>
      <c r="F772" s="93">
        <v>50000</v>
      </c>
      <c r="G772" s="93" t="s">
        <v>251</v>
      </c>
      <c r="H772" s="94" t="s">
        <v>1096</v>
      </c>
      <c r="I772" s="26" t="s">
        <v>1097</v>
      </c>
      <c r="J772" s="21" t="s">
        <v>521</v>
      </c>
    </row>
    <row r="773" spans="1:10" s="41" customFormat="1" ht="19.5" customHeight="1">
      <c r="A773" s="11"/>
      <c r="B773" s="47"/>
      <c r="C773" s="47" t="s">
        <v>1098</v>
      </c>
      <c r="D773" s="11"/>
      <c r="E773" s="146"/>
      <c r="F773" s="146"/>
      <c r="G773" s="146"/>
      <c r="H773" s="92" t="s">
        <v>1064</v>
      </c>
      <c r="I773" s="66" t="s">
        <v>565</v>
      </c>
      <c r="J773" s="23" t="s">
        <v>25</v>
      </c>
    </row>
    <row r="774" spans="1:10" s="41" customFormat="1" ht="19.5" customHeight="1">
      <c r="A774" s="49">
        <v>163</v>
      </c>
      <c r="B774" s="50" t="s">
        <v>1701</v>
      </c>
      <c r="C774" s="51" t="s">
        <v>1702</v>
      </c>
      <c r="D774" s="9" t="s">
        <v>296</v>
      </c>
      <c r="E774" s="168">
        <v>100000</v>
      </c>
      <c r="F774" s="93" t="s">
        <v>137</v>
      </c>
      <c r="G774" s="168" t="s">
        <v>137</v>
      </c>
      <c r="H774" s="52" t="s">
        <v>2563</v>
      </c>
      <c r="I774" s="53" t="s">
        <v>1703</v>
      </c>
      <c r="J774" s="9" t="s">
        <v>21</v>
      </c>
    </row>
    <row r="775" spans="1:10" s="41" customFormat="1" ht="19.5" customHeight="1">
      <c r="A775" s="54"/>
      <c r="B775" s="55" t="s">
        <v>1704</v>
      </c>
      <c r="C775" s="56" t="s">
        <v>1705</v>
      </c>
      <c r="D775" s="10"/>
      <c r="E775" s="169"/>
      <c r="F775" s="163"/>
      <c r="G775" s="169"/>
      <c r="H775" s="57" t="s">
        <v>2564</v>
      </c>
      <c r="I775" s="18" t="s">
        <v>1706</v>
      </c>
      <c r="J775" s="10" t="s">
        <v>159</v>
      </c>
    </row>
    <row r="776" spans="1:10" s="41" customFormat="1" ht="19.5" customHeight="1">
      <c r="A776" s="54"/>
      <c r="B776" s="55"/>
      <c r="C776" s="56"/>
      <c r="D776" s="10"/>
      <c r="E776" s="169"/>
      <c r="F776" s="163"/>
      <c r="G776" s="169"/>
      <c r="H776" s="57" t="s">
        <v>2565</v>
      </c>
      <c r="I776" s="18"/>
      <c r="J776" s="10"/>
    </row>
    <row r="777" spans="1:10" s="41" customFormat="1" ht="19.5" customHeight="1">
      <c r="A777" s="9">
        <v>164</v>
      </c>
      <c r="B777" s="50" t="s">
        <v>1099</v>
      </c>
      <c r="C777" s="50" t="s">
        <v>1100</v>
      </c>
      <c r="D777" s="9" t="s">
        <v>269</v>
      </c>
      <c r="E777" s="93" t="s">
        <v>251</v>
      </c>
      <c r="F777" s="93">
        <v>30000</v>
      </c>
      <c r="G777" s="93" t="s">
        <v>251</v>
      </c>
      <c r="H777" s="92" t="s">
        <v>1101</v>
      </c>
      <c r="I777" s="26" t="s">
        <v>1102</v>
      </c>
      <c r="J777" s="9" t="s">
        <v>21</v>
      </c>
    </row>
    <row r="778" spans="1:10" s="41" customFormat="1" ht="19.5" customHeight="1">
      <c r="A778" s="11"/>
      <c r="B778" s="47"/>
      <c r="C778" s="47" t="s">
        <v>1103</v>
      </c>
      <c r="D778" s="11"/>
      <c r="E778" s="146"/>
      <c r="F778" s="146"/>
      <c r="G778" s="146"/>
      <c r="H778" s="102"/>
      <c r="I778" s="66"/>
      <c r="J778" s="11" t="s">
        <v>25</v>
      </c>
    </row>
    <row r="779" spans="1:10" s="41" customFormat="1" ht="18" customHeight="1">
      <c r="A779" s="9">
        <v>165</v>
      </c>
      <c r="B779" s="50" t="s">
        <v>1104</v>
      </c>
      <c r="C779" s="50" t="s">
        <v>1105</v>
      </c>
      <c r="D779" s="9" t="s">
        <v>276</v>
      </c>
      <c r="E779" s="93" t="s">
        <v>251</v>
      </c>
      <c r="F779" s="93">
        <v>100000</v>
      </c>
      <c r="G779" s="93" t="s">
        <v>251</v>
      </c>
      <c r="H779" s="94" t="s">
        <v>1106</v>
      </c>
      <c r="I779" s="26" t="s">
        <v>1107</v>
      </c>
      <c r="J779" s="9" t="s">
        <v>21</v>
      </c>
    </row>
    <row r="780" spans="1:10" s="41" customFormat="1" ht="18" customHeight="1">
      <c r="A780" s="11"/>
      <c r="B780" s="47" t="s">
        <v>1108</v>
      </c>
      <c r="C780" s="47" t="s">
        <v>1109</v>
      </c>
      <c r="D780" s="11"/>
      <c r="E780" s="146"/>
      <c r="F780" s="146"/>
      <c r="G780" s="146"/>
      <c r="H780" s="102" t="s">
        <v>1110</v>
      </c>
      <c r="I780" s="66"/>
      <c r="J780" s="11" t="s">
        <v>25</v>
      </c>
    </row>
    <row r="781" spans="1:10" s="41" customFormat="1" ht="18" customHeight="1">
      <c r="A781" s="274" t="s">
        <v>1111</v>
      </c>
      <c r="B781" s="274"/>
      <c r="C781" s="274"/>
      <c r="D781" s="27"/>
      <c r="E781" s="169"/>
      <c r="F781" s="169"/>
      <c r="G781" s="169"/>
      <c r="H781" s="78"/>
      <c r="I781" s="18"/>
      <c r="J781" s="27"/>
    </row>
    <row r="782" spans="1:10" s="41" customFormat="1" ht="18" customHeight="1">
      <c r="A782" s="275" t="s">
        <v>4</v>
      </c>
      <c r="B782" s="277" t="s">
        <v>5</v>
      </c>
      <c r="C782" s="277" t="s">
        <v>6</v>
      </c>
      <c r="D782" s="278" t="s">
        <v>7</v>
      </c>
      <c r="E782" s="279" t="s">
        <v>8</v>
      </c>
      <c r="F782" s="280"/>
      <c r="G782" s="281"/>
      <c r="H782" s="63" t="s">
        <v>9</v>
      </c>
      <c r="I782" s="278" t="s">
        <v>10</v>
      </c>
      <c r="J782" s="21" t="s">
        <v>11</v>
      </c>
    </row>
    <row r="783" spans="1:10" s="41" customFormat="1" ht="18" customHeight="1">
      <c r="A783" s="276"/>
      <c r="B783" s="277"/>
      <c r="C783" s="277"/>
      <c r="D783" s="278"/>
      <c r="E783" s="170" t="s">
        <v>12</v>
      </c>
      <c r="F783" s="170" t="s">
        <v>13</v>
      </c>
      <c r="G783" s="170" t="s">
        <v>14</v>
      </c>
      <c r="H783" s="65" t="s">
        <v>15</v>
      </c>
      <c r="I783" s="278"/>
      <c r="J783" s="23" t="s">
        <v>16</v>
      </c>
    </row>
    <row r="784" spans="1:10" s="41" customFormat="1" ht="18" customHeight="1">
      <c r="A784" s="9">
        <v>1</v>
      </c>
      <c r="B784" s="38" t="s">
        <v>1112</v>
      </c>
      <c r="C784" s="38" t="s">
        <v>1113</v>
      </c>
      <c r="D784" s="7" t="s">
        <v>1114</v>
      </c>
      <c r="E784" s="166">
        <v>30000</v>
      </c>
      <c r="F784" s="166">
        <v>30000</v>
      </c>
      <c r="G784" s="93">
        <v>30000</v>
      </c>
      <c r="H784" s="39" t="s">
        <v>1115</v>
      </c>
      <c r="I784" s="40" t="s">
        <v>1116</v>
      </c>
      <c r="J784" s="7" t="s">
        <v>101</v>
      </c>
    </row>
    <row r="785" spans="1:10" s="41" customFormat="1" ht="18" customHeight="1">
      <c r="A785" s="10"/>
      <c r="B785" s="42" t="s">
        <v>1117</v>
      </c>
      <c r="C785" s="42" t="s">
        <v>1118</v>
      </c>
      <c r="D785" s="8" t="s">
        <v>104</v>
      </c>
      <c r="E785" s="167"/>
      <c r="F785" s="167"/>
      <c r="G785" s="163"/>
      <c r="H785" s="44" t="s">
        <v>1119</v>
      </c>
      <c r="I785" s="45" t="s">
        <v>1120</v>
      </c>
      <c r="J785" s="8"/>
    </row>
    <row r="786" spans="1:10" s="41" customFormat="1" ht="18" customHeight="1">
      <c r="A786" s="10"/>
      <c r="B786" s="42"/>
      <c r="C786" s="42" t="s">
        <v>1121</v>
      </c>
      <c r="D786" s="8"/>
      <c r="E786" s="167"/>
      <c r="F786" s="167"/>
      <c r="G786" s="163"/>
      <c r="H786" s="44" t="s">
        <v>1122</v>
      </c>
      <c r="I786" s="45" t="s">
        <v>1123</v>
      </c>
      <c r="J786" s="8"/>
    </row>
    <row r="787" spans="1:10" s="41" customFormat="1" ht="18" customHeight="1">
      <c r="A787" s="9">
        <v>2</v>
      </c>
      <c r="B787" s="38" t="s">
        <v>1124</v>
      </c>
      <c r="C787" s="38" t="s">
        <v>1125</v>
      </c>
      <c r="D787" s="7" t="s">
        <v>1114</v>
      </c>
      <c r="E787" s="166">
        <v>100000</v>
      </c>
      <c r="F787" s="166">
        <v>100000</v>
      </c>
      <c r="G787" s="166">
        <v>100000</v>
      </c>
      <c r="H787" s="39" t="s">
        <v>1126</v>
      </c>
      <c r="I787" s="40" t="s">
        <v>1127</v>
      </c>
      <c r="J787" s="7" t="s">
        <v>101</v>
      </c>
    </row>
    <row r="788" spans="1:10" s="41" customFormat="1" ht="18" customHeight="1">
      <c r="A788" s="10"/>
      <c r="B788" s="42" t="s">
        <v>1128</v>
      </c>
      <c r="C788" s="42" t="s">
        <v>1129</v>
      </c>
      <c r="D788" s="8" t="s">
        <v>104</v>
      </c>
      <c r="E788" s="167"/>
      <c r="F788" s="167"/>
      <c r="G788" s="167"/>
      <c r="H788" s="44" t="s">
        <v>1130</v>
      </c>
      <c r="I788" s="45" t="s">
        <v>1131</v>
      </c>
      <c r="J788" s="8"/>
    </row>
    <row r="789" spans="1:10" s="41" customFormat="1" ht="18" customHeight="1">
      <c r="A789" s="11"/>
      <c r="B789" s="46" t="s">
        <v>1132</v>
      </c>
      <c r="C789" s="46"/>
      <c r="D789" s="15"/>
      <c r="E789" s="181"/>
      <c r="F789" s="181"/>
      <c r="G789" s="181"/>
      <c r="H789" s="48"/>
      <c r="I789" s="95"/>
      <c r="J789" s="15"/>
    </row>
    <row r="790" spans="1:10" ht="19.5" customHeight="1">
      <c r="A790" s="275" t="s">
        <v>4</v>
      </c>
      <c r="B790" s="277" t="s">
        <v>5</v>
      </c>
      <c r="C790" s="277" t="s">
        <v>6</v>
      </c>
      <c r="D790" s="278" t="s">
        <v>7</v>
      </c>
      <c r="E790" s="279" t="s">
        <v>8</v>
      </c>
      <c r="F790" s="280"/>
      <c r="G790" s="281"/>
      <c r="H790" s="63" t="s">
        <v>9</v>
      </c>
      <c r="I790" s="278" t="s">
        <v>10</v>
      </c>
      <c r="J790" s="211" t="s">
        <v>11</v>
      </c>
    </row>
    <row r="791" spans="1:10" s="41" customFormat="1" ht="19.5" customHeight="1">
      <c r="A791" s="276"/>
      <c r="B791" s="277"/>
      <c r="C791" s="277"/>
      <c r="D791" s="278"/>
      <c r="E791" s="213" t="s">
        <v>12</v>
      </c>
      <c r="F791" s="213" t="s">
        <v>13</v>
      </c>
      <c r="G791" s="213" t="s">
        <v>14</v>
      </c>
      <c r="H791" s="65" t="s">
        <v>15</v>
      </c>
      <c r="I791" s="278"/>
      <c r="J791" s="212" t="s">
        <v>16</v>
      </c>
    </row>
    <row r="792" spans="1:10" s="41" customFormat="1" ht="19.5" customHeight="1">
      <c r="A792" s="9">
        <v>3</v>
      </c>
      <c r="B792" s="38" t="s">
        <v>1133</v>
      </c>
      <c r="C792" s="38" t="s">
        <v>1134</v>
      </c>
      <c r="D792" s="7" t="s">
        <v>1114</v>
      </c>
      <c r="E792" s="166">
        <v>50000</v>
      </c>
      <c r="F792" s="166">
        <v>50000</v>
      </c>
      <c r="G792" s="166">
        <v>50000</v>
      </c>
      <c r="H792" s="39" t="s">
        <v>1135</v>
      </c>
      <c r="I792" s="40" t="s">
        <v>1136</v>
      </c>
      <c r="J792" s="7" t="s">
        <v>101</v>
      </c>
    </row>
    <row r="793" spans="1:10" s="41" customFormat="1" ht="19.5" customHeight="1">
      <c r="A793" s="10"/>
      <c r="B793" s="42" t="s">
        <v>1137</v>
      </c>
      <c r="C793" s="42" t="s">
        <v>1138</v>
      </c>
      <c r="D793" s="8" t="s">
        <v>104</v>
      </c>
      <c r="E793" s="167"/>
      <c r="F793" s="167"/>
      <c r="G793" s="167"/>
      <c r="H793" s="44" t="s">
        <v>1139</v>
      </c>
      <c r="I793" s="45" t="s">
        <v>1140</v>
      </c>
      <c r="J793" s="8"/>
    </row>
    <row r="794" spans="1:10" s="41" customFormat="1" ht="19.5" customHeight="1">
      <c r="A794" s="11"/>
      <c r="B794" s="46" t="s">
        <v>1141</v>
      </c>
      <c r="C794" s="46" t="s">
        <v>1142</v>
      </c>
      <c r="D794" s="15"/>
      <c r="E794" s="181"/>
      <c r="F794" s="181"/>
      <c r="G794" s="181"/>
      <c r="H794" s="48"/>
      <c r="I794" s="95" t="s">
        <v>1143</v>
      </c>
      <c r="J794" s="15"/>
    </row>
    <row r="795" spans="1:10" s="41" customFormat="1" ht="19.5" customHeight="1">
      <c r="A795" s="9">
        <v>4</v>
      </c>
      <c r="B795" s="38" t="s">
        <v>1144</v>
      </c>
      <c r="C795" s="38" t="s">
        <v>1145</v>
      </c>
      <c r="D795" s="7" t="s">
        <v>1114</v>
      </c>
      <c r="E795" s="166" t="s">
        <v>137</v>
      </c>
      <c r="F795" s="166">
        <v>100000</v>
      </c>
      <c r="G795" s="166">
        <v>50000</v>
      </c>
      <c r="H795" s="39" t="s">
        <v>2568</v>
      </c>
      <c r="I795" s="40" t="s">
        <v>1146</v>
      </c>
      <c r="J795" s="7" t="s">
        <v>101</v>
      </c>
    </row>
    <row r="796" spans="1:10" s="41" customFormat="1" ht="19.5" customHeight="1">
      <c r="A796" s="10"/>
      <c r="B796" s="42" t="s">
        <v>104</v>
      </c>
      <c r="C796" s="42" t="s">
        <v>1147</v>
      </c>
      <c r="D796" s="8" t="s">
        <v>104</v>
      </c>
      <c r="E796" s="167"/>
      <c r="F796" s="167"/>
      <c r="G796" s="167"/>
      <c r="H796" s="44" t="s">
        <v>571</v>
      </c>
      <c r="I796" s="45" t="s">
        <v>970</v>
      </c>
      <c r="J796" s="8"/>
    </row>
    <row r="797" spans="1:10" s="41" customFormat="1" ht="19.5" customHeight="1">
      <c r="A797" s="9">
        <v>5</v>
      </c>
      <c r="B797" s="38" t="s">
        <v>1148</v>
      </c>
      <c r="C797" s="38" t="s">
        <v>1149</v>
      </c>
      <c r="D797" s="7" t="s">
        <v>1114</v>
      </c>
      <c r="E797" s="166" t="s">
        <v>137</v>
      </c>
      <c r="F797" s="166">
        <v>50000</v>
      </c>
      <c r="G797" s="166">
        <v>50000</v>
      </c>
      <c r="H797" s="39" t="s">
        <v>2569</v>
      </c>
      <c r="I797" s="40" t="s">
        <v>1150</v>
      </c>
      <c r="J797" s="7" t="s">
        <v>101</v>
      </c>
    </row>
    <row r="798" spans="1:10" s="41" customFormat="1" ht="19.5" customHeight="1">
      <c r="A798" s="11"/>
      <c r="B798" s="46" t="s">
        <v>1151</v>
      </c>
      <c r="C798" s="46" t="s">
        <v>1152</v>
      </c>
      <c r="D798" s="15" t="s">
        <v>104</v>
      </c>
      <c r="E798" s="181"/>
      <c r="F798" s="181"/>
      <c r="G798" s="181"/>
      <c r="H798" s="48" t="s">
        <v>2570</v>
      </c>
      <c r="I798" s="95"/>
      <c r="J798" s="15"/>
    </row>
    <row r="799" spans="1:10" s="41" customFormat="1" ht="19.5" customHeight="1">
      <c r="A799" s="9">
        <v>6</v>
      </c>
      <c r="B799" s="38" t="s">
        <v>1153</v>
      </c>
      <c r="C799" s="38" t="s">
        <v>1154</v>
      </c>
      <c r="D799" s="7" t="s">
        <v>1114</v>
      </c>
      <c r="E799" s="166">
        <v>200000</v>
      </c>
      <c r="F799" s="166">
        <v>100000</v>
      </c>
      <c r="G799" s="166">
        <v>50000</v>
      </c>
      <c r="H799" s="39" t="s">
        <v>1155</v>
      </c>
      <c r="I799" s="40" t="s">
        <v>1156</v>
      </c>
      <c r="J799" s="7" t="s">
        <v>101</v>
      </c>
    </row>
    <row r="800" spans="1:10" s="41" customFormat="1" ht="19.5" customHeight="1">
      <c r="A800" s="11"/>
      <c r="B800" s="46" t="s">
        <v>1157</v>
      </c>
      <c r="C800" s="46" t="s">
        <v>1158</v>
      </c>
      <c r="D800" s="11" t="s">
        <v>104</v>
      </c>
      <c r="E800" s="181"/>
      <c r="F800" s="181"/>
      <c r="G800" s="181"/>
      <c r="H800" s="48" t="s">
        <v>1159</v>
      </c>
      <c r="I800" s="95" t="s">
        <v>1160</v>
      </c>
      <c r="J800" s="15"/>
    </row>
    <row r="801" spans="1:10" s="41" customFormat="1" ht="19.5" customHeight="1">
      <c r="A801" s="9">
        <v>7</v>
      </c>
      <c r="B801" s="38" t="s">
        <v>1161</v>
      </c>
      <c r="C801" s="38" t="s">
        <v>1162</v>
      </c>
      <c r="D801" s="7" t="s">
        <v>1114</v>
      </c>
      <c r="E801" s="166">
        <v>100000</v>
      </c>
      <c r="F801" s="166">
        <v>100000</v>
      </c>
      <c r="G801" s="166">
        <v>100000</v>
      </c>
      <c r="H801" s="39" t="s">
        <v>1163</v>
      </c>
      <c r="I801" s="40" t="s">
        <v>1164</v>
      </c>
      <c r="J801" s="7" t="s">
        <v>101</v>
      </c>
    </row>
    <row r="802" spans="1:10" s="41" customFormat="1" ht="19.5" customHeight="1">
      <c r="A802" s="10"/>
      <c r="B802" s="42" t="s">
        <v>1165</v>
      </c>
      <c r="C802" s="42" t="s">
        <v>1166</v>
      </c>
      <c r="D802" s="8" t="s">
        <v>104</v>
      </c>
      <c r="E802" s="167"/>
      <c r="F802" s="167"/>
      <c r="G802" s="167"/>
      <c r="H802" s="44"/>
      <c r="I802" s="45" t="s">
        <v>1167</v>
      </c>
      <c r="J802" s="8"/>
    </row>
    <row r="803" spans="1:10" s="41" customFormat="1" ht="19.5" customHeight="1">
      <c r="A803" s="11"/>
      <c r="B803" s="46" t="s">
        <v>1168</v>
      </c>
      <c r="C803" s="46"/>
      <c r="D803" s="15"/>
      <c r="E803" s="181"/>
      <c r="F803" s="181"/>
      <c r="G803" s="181"/>
      <c r="H803" s="48"/>
      <c r="I803" s="95" t="s">
        <v>1169</v>
      </c>
      <c r="J803" s="15"/>
    </row>
    <row r="804" spans="1:10" s="41" customFormat="1" ht="19.5" customHeight="1">
      <c r="A804" s="9">
        <v>8</v>
      </c>
      <c r="B804" s="38" t="s">
        <v>1170</v>
      </c>
      <c r="C804" s="38" t="s">
        <v>1171</v>
      </c>
      <c r="D804" s="7" t="s">
        <v>1114</v>
      </c>
      <c r="E804" s="166">
        <v>30000</v>
      </c>
      <c r="F804" s="166">
        <v>30000</v>
      </c>
      <c r="G804" s="166">
        <v>30000</v>
      </c>
      <c r="H804" s="39" t="s">
        <v>1172</v>
      </c>
      <c r="I804" s="40" t="s">
        <v>1173</v>
      </c>
      <c r="J804" s="7" t="s">
        <v>101</v>
      </c>
    </row>
    <row r="805" spans="1:10" s="41" customFormat="1" ht="19.5" customHeight="1">
      <c r="A805" s="11"/>
      <c r="B805" s="46" t="s">
        <v>1174</v>
      </c>
      <c r="C805" s="46" t="s">
        <v>1175</v>
      </c>
      <c r="D805" s="15" t="s">
        <v>104</v>
      </c>
      <c r="E805" s="181"/>
      <c r="F805" s="181"/>
      <c r="G805" s="181"/>
      <c r="H805" s="48"/>
      <c r="I805" s="95"/>
      <c r="J805" s="15"/>
    </row>
    <row r="806" spans="1:10" s="41" customFormat="1" ht="19.5" customHeight="1">
      <c r="A806" s="9">
        <v>9</v>
      </c>
      <c r="B806" s="38" t="s">
        <v>1176</v>
      </c>
      <c r="C806" s="38" t="s">
        <v>1171</v>
      </c>
      <c r="D806" s="9" t="s">
        <v>1114</v>
      </c>
      <c r="E806" s="93">
        <v>300000</v>
      </c>
      <c r="F806" s="93" t="s">
        <v>251</v>
      </c>
      <c r="G806" s="166" t="s">
        <v>251</v>
      </c>
      <c r="H806" s="39" t="s">
        <v>1177</v>
      </c>
      <c r="I806" s="40" t="s">
        <v>1178</v>
      </c>
      <c r="J806" s="7" t="s">
        <v>101</v>
      </c>
    </row>
    <row r="807" spans="1:10" s="41" customFormat="1" ht="19.5" customHeight="1">
      <c r="A807" s="11"/>
      <c r="B807" s="46" t="s">
        <v>1179</v>
      </c>
      <c r="C807" s="47" t="s">
        <v>1180</v>
      </c>
      <c r="D807" s="11" t="s">
        <v>1181</v>
      </c>
      <c r="E807" s="146"/>
      <c r="F807" s="146"/>
      <c r="G807" s="181"/>
      <c r="H807" s="48" t="s">
        <v>151</v>
      </c>
      <c r="I807" s="66" t="s">
        <v>1182</v>
      </c>
      <c r="J807" s="15"/>
    </row>
    <row r="808" spans="1:10" s="41" customFormat="1" ht="19.5" customHeight="1">
      <c r="A808" s="9">
        <v>10</v>
      </c>
      <c r="B808" s="50" t="s">
        <v>1183</v>
      </c>
      <c r="C808" s="38" t="s">
        <v>1184</v>
      </c>
      <c r="D808" s="17" t="s">
        <v>1114</v>
      </c>
      <c r="E808" s="185">
        <v>300000</v>
      </c>
      <c r="F808" s="93" t="s">
        <v>251</v>
      </c>
      <c r="G808" s="166" t="s">
        <v>251</v>
      </c>
      <c r="H808" s="39" t="s">
        <v>1185</v>
      </c>
      <c r="I808" s="40" t="s">
        <v>1186</v>
      </c>
      <c r="J808" s="7" t="s">
        <v>101</v>
      </c>
    </row>
    <row r="809" spans="1:10" s="41" customFormat="1" ht="19.5" customHeight="1">
      <c r="A809" s="11"/>
      <c r="B809" s="47"/>
      <c r="C809" s="47" t="s">
        <v>1187</v>
      </c>
      <c r="D809" s="28" t="s">
        <v>1181</v>
      </c>
      <c r="E809" s="189"/>
      <c r="F809" s="146"/>
      <c r="G809" s="181"/>
      <c r="H809" s="48" t="s">
        <v>1188</v>
      </c>
      <c r="I809" s="66" t="s">
        <v>1189</v>
      </c>
      <c r="J809" s="15"/>
    </row>
    <row r="810" spans="1:10" s="41" customFormat="1" ht="20.25" customHeight="1">
      <c r="A810" s="10">
        <v>11</v>
      </c>
      <c r="B810" s="38" t="s">
        <v>1190</v>
      </c>
      <c r="C810" s="38" t="s">
        <v>1191</v>
      </c>
      <c r="D810" s="7" t="s">
        <v>1114</v>
      </c>
      <c r="E810" s="166">
        <v>100000</v>
      </c>
      <c r="F810" s="166">
        <v>100000</v>
      </c>
      <c r="G810" s="166" t="s">
        <v>251</v>
      </c>
      <c r="H810" s="39" t="s">
        <v>1192</v>
      </c>
      <c r="I810" s="40" t="s">
        <v>1193</v>
      </c>
      <c r="J810" s="7" t="s">
        <v>101</v>
      </c>
    </row>
    <row r="811" spans="1:10" s="41" customFormat="1" ht="20.25" customHeight="1">
      <c r="A811" s="10"/>
      <c r="B811" s="42" t="s">
        <v>1194</v>
      </c>
      <c r="C811" s="42" t="s">
        <v>1195</v>
      </c>
      <c r="D811" s="8" t="s">
        <v>1181</v>
      </c>
      <c r="E811" s="167"/>
      <c r="F811" s="167"/>
      <c r="G811" s="167"/>
      <c r="H811" s="44" t="s">
        <v>1196</v>
      </c>
      <c r="I811" s="45" t="s">
        <v>1197</v>
      </c>
      <c r="J811" s="8"/>
    </row>
    <row r="812" spans="1:10" s="41" customFormat="1" ht="20.25" customHeight="1">
      <c r="A812" s="10"/>
      <c r="B812" s="42"/>
      <c r="C812" s="42" t="s">
        <v>1198</v>
      </c>
      <c r="D812" s="8"/>
      <c r="E812" s="167"/>
      <c r="F812" s="167"/>
      <c r="G812" s="167"/>
      <c r="H812" s="44" t="s">
        <v>1199</v>
      </c>
      <c r="I812" s="45" t="s">
        <v>173</v>
      </c>
      <c r="J812" s="8"/>
    </row>
    <row r="813" spans="1:10" s="41" customFormat="1" ht="20.25" customHeight="1">
      <c r="A813" s="9">
        <v>12</v>
      </c>
      <c r="B813" s="38" t="s">
        <v>1200</v>
      </c>
      <c r="C813" s="38" t="s">
        <v>1201</v>
      </c>
      <c r="D813" s="7" t="s">
        <v>1202</v>
      </c>
      <c r="E813" s="166" t="s">
        <v>137</v>
      </c>
      <c r="F813" s="166">
        <v>20000</v>
      </c>
      <c r="G813" s="166" t="s">
        <v>251</v>
      </c>
      <c r="H813" s="39" t="s">
        <v>1203</v>
      </c>
      <c r="I813" s="40" t="s">
        <v>1204</v>
      </c>
      <c r="J813" s="7" t="s">
        <v>101</v>
      </c>
    </row>
    <row r="814" spans="1:10" s="41" customFormat="1" ht="20.25" customHeight="1">
      <c r="A814" s="11"/>
      <c r="B814" s="46" t="s">
        <v>1205</v>
      </c>
      <c r="C814" s="46" t="s">
        <v>1206</v>
      </c>
      <c r="D814" s="15" t="s">
        <v>356</v>
      </c>
      <c r="E814" s="181"/>
      <c r="F814" s="181"/>
      <c r="G814" s="181"/>
      <c r="H814" s="48" t="s">
        <v>1207</v>
      </c>
      <c r="I814" s="95" t="s">
        <v>1208</v>
      </c>
      <c r="J814" s="15"/>
    </row>
    <row r="815" spans="1:10" ht="19.5" customHeight="1">
      <c r="A815" s="275" t="s">
        <v>4</v>
      </c>
      <c r="B815" s="277" t="s">
        <v>5</v>
      </c>
      <c r="C815" s="277" t="s">
        <v>6</v>
      </c>
      <c r="D815" s="278" t="s">
        <v>7</v>
      </c>
      <c r="E815" s="279" t="s">
        <v>8</v>
      </c>
      <c r="F815" s="280"/>
      <c r="G815" s="281"/>
      <c r="H815" s="63" t="s">
        <v>9</v>
      </c>
      <c r="I815" s="278" t="s">
        <v>10</v>
      </c>
      <c r="J815" s="211" t="s">
        <v>11</v>
      </c>
    </row>
    <row r="816" spans="1:10" s="41" customFormat="1" ht="19.5" customHeight="1">
      <c r="A816" s="276"/>
      <c r="B816" s="277"/>
      <c r="C816" s="277"/>
      <c r="D816" s="278"/>
      <c r="E816" s="213" t="s">
        <v>12</v>
      </c>
      <c r="F816" s="213" t="s">
        <v>13</v>
      </c>
      <c r="G816" s="213" t="s">
        <v>14</v>
      </c>
      <c r="H816" s="65" t="s">
        <v>15</v>
      </c>
      <c r="I816" s="278"/>
      <c r="J816" s="212" t="s">
        <v>16</v>
      </c>
    </row>
    <row r="817" spans="1:10" s="41" customFormat="1" ht="20.25" customHeight="1">
      <c r="A817" s="10">
        <v>13</v>
      </c>
      <c r="B817" s="38" t="s">
        <v>1209</v>
      </c>
      <c r="C817" s="38" t="s">
        <v>1210</v>
      </c>
      <c r="D817" s="7" t="s">
        <v>1211</v>
      </c>
      <c r="E817" s="166" t="s">
        <v>137</v>
      </c>
      <c r="F817" s="166">
        <v>100000</v>
      </c>
      <c r="G817" s="166" t="s">
        <v>251</v>
      </c>
      <c r="H817" s="39" t="s">
        <v>1212</v>
      </c>
      <c r="I817" s="40" t="s">
        <v>1213</v>
      </c>
      <c r="J817" s="7" t="s">
        <v>101</v>
      </c>
    </row>
    <row r="818" spans="1:10" s="41" customFormat="1" ht="17.25" customHeight="1">
      <c r="A818" s="10"/>
      <c r="B818" s="42"/>
      <c r="C818" s="42" t="s">
        <v>1214</v>
      </c>
      <c r="D818" s="8" t="s">
        <v>1215</v>
      </c>
      <c r="E818" s="167"/>
      <c r="F818" s="167"/>
      <c r="G818" s="167"/>
      <c r="H818" s="44" t="s">
        <v>1216</v>
      </c>
      <c r="I818" s="45" t="s">
        <v>1217</v>
      </c>
      <c r="J818" s="8"/>
    </row>
    <row r="819" spans="1:10" s="41" customFormat="1" ht="17.25" customHeight="1">
      <c r="A819" s="9">
        <v>14</v>
      </c>
      <c r="B819" s="38" t="s">
        <v>1218</v>
      </c>
      <c r="C819" s="51" t="s">
        <v>1219</v>
      </c>
      <c r="D819" s="9" t="s">
        <v>1211</v>
      </c>
      <c r="E819" s="166">
        <v>50000</v>
      </c>
      <c r="F819" s="166">
        <v>50000</v>
      </c>
      <c r="G819" s="166">
        <v>50000</v>
      </c>
      <c r="H819" s="39" t="s">
        <v>1220</v>
      </c>
      <c r="I819" s="40" t="s">
        <v>1221</v>
      </c>
      <c r="J819" s="7" t="s">
        <v>101</v>
      </c>
    </row>
    <row r="820" spans="1:10" s="41" customFormat="1" ht="17.25" customHeight="1">
      <c r="A820" s="10"/>
      <c r="B820" s="42" t="s">
        <v>1222</v>
      </c>
      <c r="C820" s="56" t="s">
        <v>1223</v>
      </c>
      <c r="D820" s="10" t="s">
        <v>1215</v>
      </c>
      <c r="E820" s="167"/>
      <c r="F820" s="167"/>
      <c r="G820" s="167"/>
      <c r="H820" s="44" t="s">
        <v>1224</v>
      </c>
      <c r="I820" s="45" t="s">
        <v>1225</v>
      </c>
      <c r="J820" s="8"/>
    </row>
    <row r="821" spans="1:10" s="41" customFormat="1" ht="17.25" customHeight="1">
      <c r="A821" s="11"/>
      <c r="B821" s="42" t="s">
        <v>1226</v>
      </c>
      <c r="C821" s="56"/>
      <c r="D821" s="10"/>
      <c r="E821" s="167"/>
      <c r="F821" s="167"/>
      <c r="G821" s="167"/>
      <c r="H821" s="44"/>
      <c r="I821" s="45"/>
      <c r="J821" s="8"/>
    </row>
    <row r="822" spans="1:10" s="41" customFormat="1" ht="17.25" customHeight="1">
      <c r="A822" s="10">
        <v>15</v>
      </c>
      <c r="B822" s="50" t="s">
        <v>1227</v>
      </c>
      <c r="C822" s="51" t="s">
        <v>1228</v>
      </c>
      <c r="D822" s="9" t="s">
        <v>1211</v>
      </c>
      <c r="E822" s="168">
        <v>20000</v>
      </c>
      <c r="F822" s="93">
        <v>20000</v>
      </c>
      <c r="G822" s="168">
        <v>20000</v>
      </c>
      <c r="H822" s="52" t="s">
        <v>1229</v>
      </c>
      <c r="I822" s="26" t="s">
        <v>1230</v>
      </c>
      <c r="J822" s="9" t="s">
        <v>101</v>
      </c>
    </row>
    <row r="823" spans="1:10" s="41" customFormat="1" ht="17.25" customHeight="1">
      <c r="A823" s="10"/>
      <c r="B823" s="55" t="s">
        <v>1231</v>
      </c>
      <c r="C823" s="56" t="s">
        <v>1232</v>
      </c>
      <c r="D823" s="10" t="s">
        <v>1215</v>
      </c>
      <c r="E823" s="169"/>
      <c r="F823" s="163"/>
      <c r="G823" s="169"/>
      <c r="H823" s="57" t="s">
        <v>1233</v>
      </c>
      <c r="I823" s="25" t="s">
        <v>1234</v>
      </c>
      <c r="J823" s="10"/>
    </row>
    <row r="824" spans="1:10" s="41" customFormat="1" ht="17.25" customHeight="1">
      <c r="A824" s="10"/>
      <c r="B824" s="55" t="s">
        <v>1235</v>
      </c>
      <c r="C824" s="56"/>
      <c r="D824" s="10"/>
      <c r="E824" s="169"/>
      <c r="F824" s="163"/>
      <c r="G824" s="169"/>
      <c r="H824" s="57" t="s">
        <v>1236</v>
      </c>
      <c r="I824" s="25" t="s">
        <v>1237</v>
      </c>
      <c r="J824" s="10"/>
    </row>
    <row r="825" spans="1:10" s="41" customFormat="1" ht="17.25" customHeight="1">
      <c r="A825" s="9">
        <v>16</v>
      </c>
      <c r="B825" s="50" t="s">
        <v>1238</v>
      </c>
      <c r="C825" s="50" t="s">
        <v>1239</v>
      </c>
      <c r="D825" s="9" t="s">
        <v>1240</v>
      </c>
      <c r="E825" s="93">
        <v>100000</v>
      </c>
      <c r="F825" s="93">
        <v>100000</v>
      </c>
      <c r="G825" s="93">
        <v>100000</v>
      </c>
      <c r="H825" s="52" t="s">
        <v>1241</v>
      </c>
      <c r="I825" s="26" t="s">
        <v>1242</v>
      </c>
      <c r="J825" s="9" t="s">
        <v>101</v>
      </c>
    </row>
    <row r="826" spans="1:10" s="41" customFormat="1" ht="17.25" customHeight="1">
      <c r="A826" s="10"/>
      <c r="B826" s="55" t="s">
        <v>1243</v>
      </c>
      <c r="C826" s="55" t="s">
        <v>1244</v>
      </c>
      <c r="D826" s="10" t="s">
        <v>104</v>
      </c>
      <c r="E826" s="163"/>
      <c r="F826" s="163"/>
      <c r="G826" s="163"/>
      <c r="H826" s="57" t="s">
        <v>1245</v>
      </c>
      <c r="I826" s="25" t="s">
        <v>1246</v>
      </c>
      <c r="J826" s="10"/>
    </row>
    <row r="827" spans="1:10" s="41" customFormat="1" ht="17.25" customHeight="1">
      <c r="A827" s="11"/>
      <c r="B827" s="55"/>
      <c r="C827" s="55"/>
      <c r="D827" s="10"/>
      <c r="E827" s="163"/>
      <c r="F827" s="163"/>
      <c r="G827" s="163"/>
      <c r="H827" s="57"/>
      <c r="I827" s="25" t="s">
        <v>1247</v>
      </c>
      <c r="J827" s="10"/>
    </row>
    <row r="828" spans="1:10" s="41" customFormat="1" ht="17.25" customHeight="1">
      <c r="A828" s="10">
        <v>17</v>
      </c>
      <c r="B828" s="50" t="s">
        <v>1248</v>
      </c>
      <c r="C828" s="50" t="s">
        <v>1249</v>
      </c>
      <c r="D828" s="9" t="s">
        <v>1114</v>
      </c>
      <c r="E828" s="93">
        <v>30000</v>
      </c>
      <c r="F828" s="93">
        <v>30000</v>
      </c>
      <c r="G828" s="93" t="s">
        <v>251</v>
      </c>
      <c r="H828" s="52" t="s">
        <v>1250</v>
      </c>
      <c r="I828" s="26" t="s">
        <v>1251</v>
      </c>
      <c r="J828" s="10" t="s">
        <v>101</v>
      </c>
    </row>
    <row r="829" spans="1:10" s="41" customFormat="1" ht="17.25" customHeight="1">
      <c r="A829" s="10"/>
      <c r="B829" s="55" t="s">
        <v>1123</v>
      </c>
      <c r="C829" s="55" t="s">
        <v>1252</v>
      </c>
      <c r="D829" s="10"/>
      <c r="E829" s="163"/>
      <c r="F829" s="163"/>
      <c r="G829" s="163"/>
      <c r="H829" s="57" t="s">
        <v>1253</v>
      </c>
      <c r="I829" s="25" t="s">
        <v>1254</v>
      </c>
      <c r="J829" s="10"/>
    </row>
    <row r="830" spans="1:10" s="41" customFormat="1" ht="18.75" customHeight="1">
      <c r="A830" s="9">
        <v>18</v>
      </c>
      <c r="B830" s="50" t="s">
        <v>1255</v>
      </c>
      <c r="C830" s="50" t="s">
        <v>1256</v>
      </c>
      <c r="D830" s="9" t="s">
        <v>1114</v>
      </c>
      <c r="E830" s="93">
        <v>50000</v>
      </c>
      <c r="F830" s="93">
        <v>50000</v>
      </c>
      <c r="G830" s="93">
        <v>50000</v>
      </c>
      <c r="H830" s="52" t="s">
        <v>1257</v>
      </c>
      <c r="I830" s="26" t="s">
        <v>1258</v>
      </c>
      <c r="J830" s="9" t="s">
        <v>101</v>
      </c>
    </row>
    <row r="831" spans="1:10" s="41" customFormat="1" ht="18.75" customHeight="1">
      <c r="A831" s="10"/>
      <c r="B831" s="55"/>
      <c r="C831" s="55" t="s">
        <v>1259</v>
      </c>
      <c r="D831" s="10"/>
      <c r="E831" s="163"/>
      <c r="F831" s="163"/>
      <c r="G831" s="163"/>
      <c r="H831" s="57" t="s">
        <v>1260</v>
      </c>
      <c r="I831" s="25" t="s">
        <v>1261</v>
      </c>
      <c r="J831" s="10"/>
    </row>
    <row r="832" spans="1:10" s="41" customFormat="1" ht="18.75" customHeight="1">
      <c r="A832" s="11"/>
      <c r="B832" s="47"/>
      <c r="C832" s="47" t="s">
        <v>1262</v>
      </c>
      <c r="D832" s="11"/>
      <c r="E832" s="146"/>
      <c r="F832" s="146"/>
      <c r="G832" s="146"/>
      <c r="H832" s="61"/>
      <c r="I832" s="66"/>
      <c r="J832" s="11"/>
    </row>
    <row r="833" spans="1:10" ht="18.75" customHeight="1">
      <c r="A833" s="9">
        <v>19</v>
      </c>
      <c r="B833" s="50" t="s">
        <v>1313</v>
      </c>
      <c r="C833" s="50" t="s">
        <v>1314</v>
      </c>
      <c r="D833" s="9" t="s">
        <v>1151</v>
      </c>
      <c r="E833" s="93"/>
      <c r="F833" s="93"/>
      <c r="G833" s="93"/>
      <c r="H833" s="52" t="s">
        <v>1315</v>
      </c>
      <c r="I833" s="26" t="s">
        <v>1316</v>
      </c>
      <c r="J833" s="9" t="s">
        <v>101</v>
      </c>
    </row>
    <row r="834" spans="1:10" ht="18.75" customHeight="1">
      <c r="A834" s="10"/>
      <c r="B834" s="55" t="s">
        <v>1317</v>
      </c>
      <c r="C834" s="55" t="s">
        <v>1318</v>
      </c>
      <c r="D834" s="10" t="s">
        <v>1319</v>
      </c>
      <c r="E834" s="163">
        <v>50000</v>
      </c>
      <c r="F834" s="163" t="s">
        <v>137</v>
      </c>
      <c r="G834" s="163" t="s">
        <v>137</v>
      </c>
      <c r="H834" s="57" t="s">
        <v>1320</v>
      </c>
      <c r="I834" s="25" t="s">
        <v>571</v>
      </c>
      <c r="J834" s="10"/>
    </row>
    <row r="835" spans="1:10" ht="17.25" customHeight="1">
      <c r="A835" s="11"/>
      <c r="B835" s="47"/>
      <c r="C835" s="47"/>
      <c r="D835" s="11"/>
      <c r="E835" s="146"/>
      <c r="F835" s="146"/>
      <c r="G835" s="146"/>
      <c r="H835" s="61" t="s">
        <v>1321</v>
      </c>
      <c r="I835" s="66"/>
      <c r="J835" s="11"/>
    </row>
    <row r="836" spans="1:10" s="41" customFormat="1" ht="17.25" customHeight="1">
      <c r="A836" s="10">
        <v>20</v>
      </c>
      <c r="B836" s="38" t="s">
        <v>1263</v>
      </c>
      <c r="C836" s="50" t="s">
        <v>1264</v>
      </c>
      <c r="D836" s="9" t="s">
        <v>1265</v>
      </c>
      <c r="E836" s="93">
        <v>50000</v>
      </c>
      <c r="F836" s="93">
        <v>50000</v>
      </c>
      <c r="G836" s="93">
        <v>50000</v>
      </c>
      <c r="H836" s="52" t="s">
        <v>1266</v>
      </c>
      <c r="I836" s="26" t="s">
        <v>1267</v>
      </c>
      <c r="J836" s="9" t="s">
        <v>101</v>
      </c>
    </row>
    <row r="837" spans="1:10" s="41" customFormat="1" ht="17.25" customHeight="1">
      <c r="A837" s="10"/>
      <c r="B837" s="42" t="s">
        <v>1268</v>
      </c>
      <c r="C837" s="55" t="s">
        <v>1269</v>
      </c>
      <c r="D837" s="10" t="s">
        <v>1270</v>
      </c>
      <c r="E837" s="163"/>
      <c r="F837" s="163"/>
      <c r="G837" s="163"/>
      <c r="H837" s="57" t="s">
        <v>1271</v>
      </c>
      <c r="I837" s="25" t="s">
        <v>1272</v>
      </c>
      <c r="J837" s="10"/>
    </row>
    <row r="838" spans="1:10" s="41" customFormat="1" ht="17.25" customHeight="1">
      <c r="A838" s="10"/>
      <c r="B838" s="42"/>
      <c r="C838" s="55" t="s">
        <v>1273</v>
      </c>
      <c r="D838" s="10"/>
      <c r="E838" s="163"/>
      <c r="F838" s="163"/>
      <c r="G838" s="163"/>
      <c r="H838" s="57"/>
      <c r="I838" s="25" t="s">
        <v>1274</v>
      </c>
      <c r="J838" s="10"/>
    </row>
    <row r="839" spans="1:10" s="41" customFormat="1" ht="17.25" customHeight="1">
      <c r="A839" s="10"/>
      <c r="B839" s="42"/>
      <c r="C839" s="55" t="s">
        <v>1275</v>
      </c>
      <c r="D839" s="10"/>
      <c r="E839" s="163"/>
      <c r="F839" s="163"/>
      <c r="G839" s="163"/>
      <c r="H839" s="57"/>
      <c r="I839" s="25" t="s">
        <v>1276</v>
      </c>
      <c r="J839" s="10"/>
    </row>
    <row r="840" spans="1:10" s="41" customFormat="1" ht="17.25" customHeight="1">
      <c r="A840" s="10"/>
      <c r="B840" s="42"/>
      <c r="C840" s="55" t="s">
        <v>1277</v>
      </c>
      <c r="D840" s="10"/>
      <c r="E840" s="163"/>
      <c r="F840" s="163"/>
      <c r="G840" s="163"/>
      <c r="H840" s="57"/>
      <c r="I840" s="25" t="s">
        <v>1278</v>
      </c>
      <c r="J840" s="10"/>
    </row>
    <row r="841" spans="1:10" s="41" customFormat="1" ht="17.25" customHeight="1">
      <c r="A841" s="10"/>
      <c r="B841" s="42"/>
      <c r="C841" s="55" t="s">
        <v>1279</v>
      </c>
      <c r="D841" s="10"/>
      <c r="E841" s="163"/>
      <c r="F841" s="163"/>
      <c r="G841" s="163"/>
      <c r="H841" s="57"/>
      <c r="I841" s="25" t="s">
        <v>1280</v>
      </c>
      <c r="J841" s="10"/>
    </row>
    <row r="842" spans="1:10" s="41" customFormat="1" ht="18.75" customHeight="1">
      <c r="A842" s="11"/>
      <c r="B842" s="46"/>
      <c r="C842" s="47" t="s">
        <v>1281</v>
      </c>
      <c r="D842" s="11"/>
      <c r="E842" s="146"/>
      <c r="F842" s="146"/>
      <c r="G842" s="146"/>
      <c r="H842" s="61"/>
      <c r="I842" s="66" t="s">
        <v>1282</v>
      </c>
      <c r="J842" s="11"/>
    </row>
    <row r="843" spans="1:10" ht="19.5" customHeight="1">
      <c r="A843" s="275" t="s">
        <v>4</v>
      </c>
      <c r="B843" s="277" t="s">
        <v>5</v>
      </c>
      <c r="C843" s="277" t="s">
        <v>6</v>
      </c>
      <c r="D843" s="278" t="s">
        <v>7</v>
      </c>
      <c r="E843" s="279" t="s">
        <v>8</v>
      </c>
      <c r="F843" s="280"/>
      <c r="G843" s="281"/>
      <c r="H843" s="63" t="s">
        <v>9</v>
      </c>
      <c r="I843" s="278" t="s">
        <v>10</v>
      </c>
      <c r="J843" s="211" t="s">
        <v>11</v>
      </c>
    </row>
    <row r="844" spans="1:10" s="41" customFormat="1" ht="19.5" customHeight="1">
      <c r="A844" s="276"/>
      <c r="B844" s="277"/>
      <c r="C844" s="277"/>
      <c r="D844" s="278"/>
      <c r="E844" s="213" t="s">
        <v>12</v>
      </c>
      <c r="F844" s="213" t="s">
        <v>13</v>
      </c>
      <c r="G844" s="213" t="s">
        <v>14</v>
      </c>
      <c r="H844" s="65" t="s">
        <v>15</v>
      </c>
      <c r="I844" s="278"/>
      <c r="J844" s="212" t="s">
        <v>16</v>
      </c>
    </row>
    <row r="845" spans="1:10" s="41" customFormat="1" ht="19.5" customHeight="1">
      <c r="A845" s="9">
        <v>21</v>
      </c>
      <c r="B845" s="55" t="s">
        <v>1283</v>
      </c>
      <c r="C845" s="55" t="s">
        <v>1284</v>
      </c>
      <c r="D845" s="10" t="s">
        <v>1265</v>
      </c>
      <c r="E845" s="163">
        <v>20000</v>
      </c>
      <c r="F845" s="163">
        <v>20000</v>
      </c>
      <c r="G845" s="163">
        <v>20000</v>
      </c>
      <c r="H845" s="57" t="s">
        <v>1285</v>
      </c>
      <c r="I845" s="25" t="s">
        <v>1286</v>
      </c>
      <c r="J845" s="10" t="s">
        <v>101</v>
      </c>
    </row>
    <row r="846" spans="1:10" s="41" customFormat="1" ht="19.5" customHeight="1">
      <c r="A846" s="10"/>
      <c r="B846" s="55"/>
      <c r="C846" s="55" t="s">
        <v>1287</v>
      </c>
      <c r="D846" s="10" t="s">
        <v>1270</v>
      </c>
      <c r="E846" s="163"/>
      <c r="F846" s="163"/>
      <c r="G846" s="163"/>
      <c r="H846" s="57" t="s">
        <v>1288</v>
      </c>
      <c r="I846" s="25" t="s">
        <v>1289</v>
      </c>
      <c r="J846" s="10"/>
    </row>
    <row r="847" spans="1:10" s="41" customFormat="1" ht="19.5" customHeight="1">
      <c r="A847" s="10"/>
      <c r="B847" s="55"/>
      <c r="C847" s="55" t="s">
        <v>1290</v>
      </c>
      <c r="D847" s="10"/>
      <c r="E847" s="163"/>
      <c r="F847" s="163"/>
      <c r="G847" s="163"/>
      <c r="H847" s="57" t="s">
        <v>1029</v>
      </c>
      <c r="I847" s="25" t="s">
        <v>1291</v>
      </c>
      <c r="J847" s="10"/>
    </row>
    <row r="848" spans="1:10" ht="19.5" customHeight="1">
      <c r="A848" s="10"/>
      <c r="B848" s="55"/>
      <c r="C848" s="55" t="s">
        <v>1292</v>
      </c>
      <c r="D848" s="10"/>
      <c r="E848" s="163"/>
      <c r="F848" s="163"/>
      <c r="G848" s="163"/>
      <c r="H848" s="57"/>
      <c r="I848" s="25" t="s">
        <v>1293</v>
      </c>
      <c r="J848" s="10"/>
    </row>
    <row r="849" spans="1:10" ht="19.5" customHeight="1">
      <c r="A849" s="11"/>
      <c r="B849" s="47"/>
      <c r="C849" s="47" t="s">
        <v>1294</v>
      </c>
      <c r="D849" s="11"/>
      <c r="E849" s="146"/>
      <c r="F849" s="146"/>
      <c r="G849" s="146"/>
      <c r="H849" s="61"/>
      <c r="I849" s="66" t="s">
        <v>1295</v>
      </c>
      <c r="J849" s="11"/>
    </row>
    <row r="850" spans="1:10" ht="19.5" customHeight="1">
      <c r="A850" s="10">
        <v>22</v>
      </c>
      <c r="B850" s="50" t="s">
        <v>1296</v>
      </c>
      <c r="C850" s="50" t="s">
        <v>1297</v>
      </c>
      <c r="D850" s="9" t="s">
        <v>1265</v>
      </c>
      <c r="E850" s="93">
        <v>40000</v>
      </c>
      <c r="F850" s="93">
        <v>40000</v>
      </c>
      <c r="G850" s="93">
        <v>40000</v>
      </c>
      <c r="H850" s="52" t="s">
        <v>1298</v>
      </c>
      <c r="I850" s="26" t="s">
        <v>1286</v>
      </c>
      <c r="J850" s="9" t="s">
        <v>101</v>
      </c>
    </row>
    <row r="851" spans="1:10" s="41" customFormat="1" ht="19.5" customHeight="1">
      <c r="A851" s="10"/>
      <c r="B851" s="55" t="s">
        <v>1299</v>
      </c>
      <c r="C851" s="55" t="s">
        <v>1300</v>
      </c>
      <c r="D851" s="10" t="s">
        <v>1270</v>
      </c>
      <c r="E851" s="163"/>
      <c r="F851" s="163"/>
      <c r="G851" s="163"/>
      <c r="H851" s="57" t="s">
        <v>1301</v>
      </c>
      <c r="I851" s="25" t="s">
        <v>1302</v>
      </c>
      <c r="J851" s="10"/>
    </row>
    <row r="852" spans="1:10" s="41" customFormat="1" ht="19.5" customHeight="1">
      <c r="A852" s="10"/>
      <c r="B852" s="55" t="s">
        <v>1303</v>
      </c>
      <c r="C852" s="55" t="s">
        <v>1304</v>
      </c>
      <c r="D852" s="10"/>
      <c r="E852" s="163"/>
      <c r="F852" s="163"/>
      <c r="G852" s="163"/>
      <c r="H852" s="57"/>
      <c r="I852" s="25" t="s">
        <v>1305</v>
      </c>
      <c r="J852" s="10"/>
    </row>
    <row r="853" spans="1:10" s="41" customFormat="1" ht="19.5" customHeight="1">
      <c r="A853" s="10"/>
      <c r="B853" s="55" t="s">
        <v>1306</v>
      </c>
      <c r="C853" s="55" t="s">
        <v>1307</v>
      </c>
      <c r="D853" s="10"/>
      <c r="E853" s="163"/>
      <c r="F853" s="163"/>
      <c r="G853" s="163"/>
      <c r="H853" s="57"/>
      <c r="I853" s="25" t="s">
        <v>1308</v>
      </c>
      <c r="J853" s="10"/>
    </row>
    <row r="854" spans="1:10" s="41" customFormat="1" ht="19.5" customHeight="1">
      <c r="A854" s="10"/>
      <c r="B854" s="55" t="s">
        <v>1309</v>
      </c>
      <c r="C854" s="55" t="s">
        <v>1310</v>
      </c>
      <c r="D854" s="10"/>
      <c r="E854" s="163"/>
      <c r="F854" s="163"/>
      <c r="G854" s="163"/>
      <c r="H854" s="57"/>
      <c r="I854" s="25" t="s">
        <v>1311</v>
      </c>
      <c r="J854" s="10"/>
    </row>
    <row r="855" spans="1:10" s="41" customFormat="1" ht="19.5" customHeight="1">
      <c r="A855" s="10"/>
      <c r="B855" s="47"/>
      <c r="C855" s="47"/>
      <c r="D855" s="11"/>
      <c r="E855" s="146"/>
      <c r="F855" s="146"/>
      <c r="G855" s="146"/>
      <c r="H855" s="61"/>
      <c r="I855" s="66" t="s">
        <v>1312</v>
      </c>
      <c r="J855" s="11"/>
    </row>
    <row r="856" spans="1:10" s="41" customFormat="1" ht="19.5" customHeight="1">
      <c r="A856" s="9">
        <v>23</v>
      </c>
      <c r="B856" s="50" t="s">
        <v>1322</v>
      </c>
      <c r="C856" s="50" t="s">
        <v>1323</v>
      </c>
      <c r="D856" s="9" t="s">
        <v>1151</v>
      </c>
      <c r="E856" s="93"/>
      <c r="F856" s="93"/>
      <c r="G856" s="93"/>
      <c r="H856" s="52" t="s">
        <v>1324</v>
      </c>
      <c r="I856" s="26" t="s">
        <v>1325</v>
      </c>
      <c r="J856" s="205" t="s">
        <v>101</v>
      </c>
    </row>
    <row r="857" spans="1:10" ht="19.5" customHeight="1">
      <c r="A857" s="10"/>
      <c r="B857" s="55" t="s">
        <v>1319</v>
      </c>
      <c r="C857" s="55" t="s">
        <v>1326</v>
      </c>
      <c r="D857" s="10" t="s">
        <v>1319</v>
      </c>
      <c r="E857" s="163" t="s">
        <v>137</v>
      </c>
      <c r="F857" s="163">
        <v>50000</v>
      </c>
      <c r="G857" s="163" t="s">
        <v>137</v>
      </c>
      <c r="H857" s="57" t="s">
        <v>1327</v>
      </c>
      <c r="I857" s="25" t="s">
        <v>1328</v>
      </c>
      <c r="J857" s="10"/>
    </row>
    <row r="858" spans="1:10" ht="19.5" customHeight="1">
      <c r="A858" s="9">
        <v>24</v>
      </c>
      <c r="B858" s="50" t="s">
        <v>1329</v>
      </c>
      <c r="C858" s="50" t="s">
        <v>1330</v>
      </c>
      <c r="D858" s="9" t="s">
        <v>1151</v>
      </c>
      <c r="E858" s="93">
        <v>50000</v>
      </c>
      <c r="F858" s="93" t="s">
        <v>137</v>
      </c>
      <c r="G858" s="93" t="s">
        <v>137</v>
      </c>
      <c r="H858" s="52" t="s">
        <v>2571</v>
      </c>
      <c r="I858" s="26" t="s">
        <v>1331</v>
      </c>
      <c r="J858" s="9" t="s">
        <v>21</v>
      </c>
    </row>
    <row r="859" spans="1:10" ht="19.5" customHeight="1">
      <c r="A859" s="10"/>
      <c r="B859" s="55" t="s">
        <v>1332</v>
      </c>
      <c r="C859" s="55" t="s">
        <v>1333</v>
      </c>
      <c r="D859" s="10" t="s">
        <v>1319</v>
      </c>
      <c r="E859" s="163"/>
      <c r="F859" s="163"/>
      <c r="G859" s="163"/>
      <c r="H859" s="57" t="s">
        <v>565</v>
      </c>
      <c r="I859" s="25" t="s">
        <v>1334</v>
      </c>
      <c r="J859" s="10" t="s">
        <v>159</v>
      </c>
    </row>
    <row r="860" spans="1:10" ht="19.5" customHeight="1">
      <c r="A860" s="10"/>
      <c r="B860" s="55"/>
      <c r="C860" s="47" t="s">
        <v>1335</v>
      </c>
      <c r="D860" s="10"/>
      <c r="E860" s="163"/>
      <c r="F860" s="163"/>
      <c r="G860" s="163"/>
      <c r="H860" s="61"/>
      <c r="I860" s="66"/>
      <c r="J860" s="11"/>
    </row>
    <row r="861" spans="1:10" ht="19.5" customHeight="1">
      <c r="A861" s="9">
        <v>25</v>
      </c>
      <c r="B861" s="50" t="s">
        <v>1339</v>
      </c>
      <c r="C861" s="50" t="s">
        <v>1340</v>
      </c>
      <c r="D861" s="9" t="s">
        <v>1151</v>
      </c>
      <c r="E861" s="93" t="s">
        <v>137</v>
      </c>
      <c r="F861" s="93">
        <v>20000</v>
      </c>
      <c r="G861" s="93">
        <v>20000</v>
      </c>
      <c r="H861" s="52" t="s">
        <v>1341</v>
      </c>
      <c r="I861" s="26" t="s">
        <v>1342</v>
      </c>
      <c r="J861" s="9" t="s">
        <v>21</v>
      </c>
    </row>
    <row r="862" spans="1:10" ht="19.5" customHeight="1">
      <c r="A862" s="11"/>
      <c r="B862" s="47" t="s">
        <v>1343</v>
      </c>
      <c r="C862" s="47" t="s">
        <v>1344</v>
      </c>
      <c r="D862" s="11" t="s">
        <v>1338</v>
      </c>
      <c r="E862" s="146"/>
      <c r="F862" s="146"/>
      <c r="G862" s="146"/>
      <c r="H862" s="61" t="s">
        <v>1345</v>
      </c>
      <c r="I862" s="66" t="s">
        <v>1346</v>
      </c>
      <c r="J862" s="11" t="s">
        <v>159</v>
      </c>
    </row>
    <row r="863" spans="1:10" ht="19.5" customHeight="1">
      <c r="A863" s="9">
        <v>26</v>
      </c>
      <c r="B863" s="50" t="s">
        <v>1336</v>
      </c>
      <c r="C863" s="50" t="s">
        <v>1330</v>
      </c>
      <c r="D863" s="9" t="s">
        <v>1151</v>
      </c>
      <c r="E863" s="93">
        <v>100000</v>
      </c>
      <c r="F863" s="93" t="s">
        <v>251</v>
      </c>
      <c r="G863" s="93" t="s">
        <v>251</v>
      </c>
      <c r="H863" s="52" t="s">
        <v>2571</v>
      </c>
      <c r="I863" s="26" t="s">
        <v>1331</v>
      </c>
      <c r="J863" s="9" t="s">
        <v>21</v>
      </c>
    </row>
    <row r="864" spans="1:10" ht="19.5" customHeight="1">
      <c r="A864" s="10"/>
      <c r="B864" s="55" t="s">
        <v>1337</v>
      </c>
      <c r="C864" s="55" t="s">
        <v>1333</v>
      </c>
      <c r="D864" s="10" t="s">
        <v>1338</v>
      </c>
      <c r="E864" s="163"/>
      <c r="F864" s="163"/>
      <c r="G864" s="163"/>
      <c r="H864" s="57" t="s">
        <v>565</v>
      </c>
      <c r="I864" s="25" t="s">
        <v>1334</v>
      </c>
      <c r="J864" s="10" t="s">
        <v>159</v>
      </c>
    </row>
    <row r="865" spans="1:10" ht="19.5" customHeight="1">
      <c r="A865" s="11"/>
      <c r="B865" s="47"/>
      <c r="C865" s="47" t="s">
        <v>1335</v>
      </c>
      <c r="D865" s="11"/>
      <c r="E865" s="146"/>
      <c r="F865" s="146"/>
      <c r="G865" s="146"/>
      <c r="H865" s="61"/>
      <c r="I865" s="66"/>
      <c r="J865" s="11"/>
    </row>
    <row r="866" spans="1:10" ht="19.5" customHeight="1">
      <c r="A866" s="9">
        <v>27</v>
      </c>
      <c r="B866" s="50" t="s">
        <v>1347</v>
      </c>
      <c r="C866" s="50" t="s">
        <v>1348</v>
      </c>
      <c r="D866" s="9" t="s">
        <v>1151</v>
      </c>
      <c r="E866" s="93">
        <v>50000</v>
      </c>
      <c r="F866" s="93" t="s">
        <v>251</v>
      </c>
      <c r="G866" s="93" t="s">
        <v>251</v>
      </c>
      <c r="H866" s="52" t="s">
        <v>1349</v>
      </c>
      <c r="I866" s="26" t="s">
        <v>1350</v>
      </c>
      <c r="J866" s="9" t="s">
        <v>21</v>
      </c>
    </row>
    <row r="867" spans="1:10" s="41" customFormat="1" ht="19.5" customHeight="1">
      <c r="A867" s="11"/>
      <c r="B867" s="47" t="s">
        <v>1351</v>
      </c>
      <c r="C867" s="47"/>
      <c r="D867" s="11" t="s">
        <v>1338</v>
      </c>
      <c r="E867" s="146"/>
      <c r="F867" s="146"/>
      <c r="G867" s="146"/>
      <c r="H867" s="61" t="s">
        <v>1352</v>
      </c>
      <c r="I867" s="66" t="s">
        <v>1353</v>
      </c>
      <c r="J867" s="11" t="s">
        <v>159</v>
      </c>
    </row>
    <row r="868" spans="1:10" ht="19.5" customHeight="1">
      <c r="A868" s="275" t="s">
        <v>4</v>
      </c>
      <c r="B868" s="277" t="s">
        <v>5</v>
      </c>
      <c r="C868" s="277" t="s">
        <v>6</v>
      </c>
      <c r="D868" s="278" t="s">
        <v>7</v>
      </c>
      <c r="E868" s="279" t="s">
        <v>8</v>
      </c>
      <c r="F868" s="280"/>
      <c r="G868" s="281"/>
      <c r="H868" s="63" t="s">
        <v>9</v>
      </c>
      <c r="I868" s="278" t="s">
        <v>10</v>
      </c>
      <c r="J868" s="211" t="s">
        <v>11</v>
      </c>
    </row>
    <row r="869" spans="1:10" s="41" customFormat="1" ht="19.5" customHeight="1">
      <c r="A869" s="276"/>
      <c r="B869" s="277"/>
      <c r="C869" s="277"/>
      <c r="D869" s="278"/>
      <c r="E869" s="213" t="s">
        <v>12</v>
      </c>
      <c r="F869" s="213" t="s">
        <v>13</v>
      </c>
      <c r="G869" s="213" t="s">
        <v>14</v>
      </c>
      <c r="H869" s="65" t="s">
        <v>15</v>
      </c>
      <c r="I869" s="278"/>
      <c r="J869" s="212" t="s">
        <v>16</v>
      </c>
    </row>
    <row r="870" spans="1:10" s="41" customFormat="1" ht="19.5" customHeight="1">
      <c r="A870" s="9">
        <v>28</v>
      </c>
      <c r="B870" s="50" t="s">
        <v>1354</v>
      </c>
      <c r="C870" s="50" t="s">
        <v>1355</v>
      </c>
      <c r="D870" s="9" t="s">
        <v>1151</v>
      </c>
      <c r="E870" s="93">
        <v>10000</v>
      </c>
      <c r="F870" s="93" t="s">
        <v>251</v>
      </c>
      <c r="G870" s="93" t="s">
        <v>251</v>
      </c>
      <c r="H870" s="52" t="s">
        <v>1356</v>
      </c>
      <c r="I870" s="26" t="s">
        <v>1357</v>
      </c>
      <c r="J870" s="9" t="s">
        <v>21</v>
      </c>
    </row>
    <row r="871" spans="1:10" s="41" customFormat="1" ht="19.5" customHeight="1">
      <c r="A871" s="10"/>
      <c r="B871" s="55" t="s">
        <v>1358</v>
      </c>
      <c r="C871" s="55" t="s">
        <v>1352</v>
      </c>
      <c r="D871" s="10" t="s">
        <v>1338</v>
      </c>
      <c r="E871" s="163"/>
      <c r="F871" s="163"/>
      <c r="G871" s="163"/>
      <c r="H871" s="57" t="s">
        <v>1359</v>
      </c>
      <c r="I871" s="25" t="s">
        <v>1360</v>
      </c>
      <c r="J871" s="10" t="s">
        <v>159</v>
      </c>
    </row>
    <row r="872" spans="1:10" s="41" customFormat="1" ht="19.5" customHeight="1">
      <c r="A872" s="9">
        <v>29</v>
      </c>
      <c r="B872" s="50" t="s">
        <v>1361</v>
      </c>
      <c r="C872" s="50" t="s">
        <v>1362</v>
      </c>
      <c r="D872" s="9" t="s">
        <v>1151</v>
      </c>
      <c r="E872" s="93">
        <v>20000</v>
      </c>
      <c r="F872" s="93" t="s">
        <v>251</v>
      </c>
      <c r="G872" s="93" t="s">
        <v>251</v>
      </c>
      <c r="H872" s="52" t="s">
        <v>2572</v>
      </c>
      <c r="I872" s="26" t="s">
        <v>1363</v>
      </c>
      <c r="J872" s="9" t="s">
        <v>21</v>
      </c>
    </row>
    <row r="873" spans="1:10" s="41" customFormat="1" ht="19.5" customHeight="1">
      <c r="A873" s="11"/>
      <c r="B873" s="47" t="s">
        <v>1364</v>
      </c>
      <c r="C873" s="47" t="s">
        <v>1365</v>
      </c>
      <c r="D873" s="11" t="s">
        <v>1366</v>
      </c>
      <c r="E873" s="146"/>
      <c r="F873" s="146"/>
      <c r="G873" s="146"/>
      <c r="H873" s="61" t="s">
        <v>2573</v>
      </c>
      <c r="I873" s="66" t="s">
        <v>1367</v>
      </c>
      <c r="J873" s="11" t="s">
        <v>159</v>
      </c>
    </row>
    <row r="874" spans="1:10" s="41" customFormat="1" ht="19.5" customHeight="1">
      <c r="A874" s="9">
        <v>30</v>
      </c>
      <c r="B874" s="50" t="s">
        <v>1368</v>
      </c>
      <c r="C874" s="50" t="s">
        <v>1369</v>
      </c>
      <c r="D874" s="9" t="s">
        <v>1151</v>
      </c>
      <c r="E874" s="93">
        <v>50000</v>
      </c>
      <c r="F874" s="93" t="s">
        <v>251</v>
      </c>
      <c r="G874" s="93" t="s">
        <v>251</v>
      </c>
      <c r="H874" s="52" t="s">
        <v>2574</v>
      </c>
      <c r="I874" s="26" t="s">
        <v>1370</v>
      </c>
      <c r="J874" s="9" t="s">
        <v>21</v>
      </c>
    </row>
    <row r="875" spans="1:10" s="41" customFormat="1" ht="19.5" customHeight="1">
      <c r="A875" s="10"/>
      <c r="B875" s="55" t="s">
        <v>1371</v>
      </c>
      <c r="C875" s="55" t="s">
        <v>1372</v>
      </c>
      <c r="D875" s="10" t="s">
        <v>1366</v>
      </c>
      <c r="E875" s="163"/>
      <c r="F875" s="163"/>
      <c r="G875" s="163"/>
      <c r="H875" s="57" t="s">
        <v>2575</v>
      </c>
      <c r="I875" s="25" t="s">
        <v>1373</v>
      </c>
      <c r="J875" s="10" t="s">
        <v>159</v>
      </c>
    </row>
    <row r="876" spans="1:10" s="41" customFormat="1" ht="19.5" customHeight="1">
      <c r="A876" s="11"/>
      <c r="B876" s="47"/>
      <c r="C876" s="47"/>
      <c r="D876" s="11"/>
      <c r="E876" s="146"/>
      <c r="F876" s="146"/>
      <c r="G876" s="146"/>
      <c r="H876" s="61"/>
      <c r="I876" s="66" t="s">
        <v>571</v>
      </c>
      <c r="J876" s="11"/>
    </row>
    <row r="877" spans="1:10" s="41" customFormat="1" ht="19.5" customHeight="1">
      <c r="A877" s="9">
        <v>31</v>
      </c>
      <c r="B877" s="55" t="s">
        <v>1374</v>
      </c>
      <c r="C877" s="55" t="s">
        <v>1375</v>
      </c>
      <c r="D877" s="9" t="s">
        <v>1151</v>
      </c>
      <c r="E877" s="93">
        <v>50000</v>
      </c>
      <c r="F877" s="93" t="s">
        <v>251</v>
      </c>
      <c r="G877" s="93" t="s">
        <v>251</v>
      </c>
      <c r="H877" s="57" t="s">
        <v>1376</v>
      </c>
      <c r="I877" s="25" t="s">
        <v>1377</v>
      </c>
      <c r="J877" s="10" t="s">
        <v>21</v>
      </c>
    </row>
    <row r="878" spans="1:10" s="41" customFormat="1" ht="19.5" customHeight="1">
      <c r="A878" s="10"/>
      <c r="B878" s="55" t="s">
        <v>1378</v>
      </c>
      <c r="C878" s="55" t="s">
        <v>1379</v>
      </c>
      <c r="D878" s="10" t="s">
        <v>1366</v>
      </c>
      <c r="E878" s="163"/>
      <c r="F878" s="163"/>
      <c r="G878" s="163"/>
      <c r="H878" s="57"/>
      <c r="I878" s="25" t="s">
        <v>970</v>
      </c>
      <c r="J878" s="10" t="s">
        <v>159</v>
      </c>
    </row>
    <row r="879" spans="1:10" s="41" customFormat="1" ht="19.5" customHeight="1">
      <c r="A879" s="9">
        <v>32</v>
      </c>
      <c r="B879" s="50" t="s">
        <v>1380</v>
      </c>
      <c r="C879" s="50" t="s">
        <v>1381</v>
      </c>
      <c r="D879" s="9" t="s">
        <v>1151</v>
      </c>
      <c r="E879" s="93">
        <v>100000</v>
      </c>
      <c r="F879" s="93" t="s">
        <v>251</v>
      </c>
      <c r="G879" s="93" t="s">
        <v>251</v>
      </c>
      <c r="H879" s="52" t="s">
        <v>1382</v>
      </c>
      <c r="I879" s="26" t="s">
        <v>1383</v>
      </c>
      <c r="J879" s="9" t="s">
        <v>21</v>
      </c>
    </row>
    <row r="880" spans="1:10" s="41" customFormat="1" ht="19.5" customHeight="1">
      <c r="A880" s="10"/>
      <c r="B880" s="55" t="s">
        <v>1384</v>
      </c>
      <c r="C880" s="55" t="s">
        <v>1385</v>
      </c>
      <c r="D880" s="10" t="s">
        <v>1366</v>
      </c>
      <c r="E880" s="163"/>
      <c r="F880" s="163"/>
      <c r="G880" s="163"/>
      <c r="H880" s="57"/>
      <c r="I880" s="25" t="s">
        <v>1386</v>
      </c>
      <c r="J880" s="10" t="s">
        <v>159</v>
      </c>
    </row>
    <row r="881" spans="1:10" s="41" customFormat="1" ht="19.5" customHeight="1">
      <c r="A881" s="10"/>
      <c r="B881" s="55" t="s">
        <v>1387</v>
      </c>
      <c r="C881" s="55"/>
      <c r="D881" s="10"/>
      <c r="E881" s="163"/>
      <c r="F881" s="163"/>
      <c r="G881" s="163"/>
      <c r="H881" s="57"/>
      <c r="I881" s="25"/>
      <c r="J881" s="10"/>
    </row>
    <row r="882" spans="1:10" s="41" customFormat="1" ht="19.5" customHeight="1">
      <c r="A882" s="9">
        <v>33</v>
      </c>
      <c r="B882" s="50" t="s">
        <v>1388</v>
      </c>
      <c r="C882" s="50" t="s">
        <v>1389</v>
      </c>
      <c r="D882" s="9" t="s">
        <v>45</v>
      </c>
      <c r="E882" s="93" t="s">
        <v>251</v>
      </c>
      <c r="F882" s="93" t="s">
        <v>251</v>
      </c>
      <c r="G882" s="93">
        <v>3000000</v>
      </c>
      <c r="H882" s="52" t="s">
        <v>1390</v>
      </c>
      <c r="I882" s="26" t="s">
        <v>1391</v>
      </c>
      <c r="J882" s="9" t="s">
        <v>21</v>
      </c>
    </row>
    <row r="883" spans="1:10" s="41" customFormat="1" ht="19.5" customHeight="1">
      <c r="A883" s="11"/>
      <c r="B883" s="47" t="s">
        <v>1392</v>
      </c>
      <c r="C883" s="47" t="s">
        <v>1393</v>
      </c>
      <c r="D883" s="11"/>
      <c r="E883" s="146"/>
      <c r="F883" s="146"/>
      <c r="G883" s="146"/>
      <c r="H883" s="61" t="s">
        <v>1394</v>
      </c>
      <c r="I883" s="66" t="s">
        <v>571</v>
      </c>
      <c r="J883" s="11" t="s">
        <v>159</v>
      </c>
    </row>
    <row r="884" spans="1:10" s="41" customFormat="1" ht="19.5" customHeight="1">
      <c r="A884" s="9">
        <v>34</v>
      </c>
      <c r="B884" s="50" t="s">
        <v>1395</v>
      </c>
      <c r="C884" s="50" t="s">
        <v>1396</v>
      </c>
      <c r="D884" s="9" t="s">
        <v>1397</v>
      </c>
      <c r="E884" s="93" t="s">
        <v>137</v>
      </c>
      <c r="F884" s="93">
        <v>20000</v>
      </c>
      <c r="G884" s="93" t="s">
        <v>137</v>
      </c>
      <c r="H884" s="52" t="s">
        <v>1398</v>
      </c>
      <c r="I884" s="26" t="s">
        <v>1399</v>
      </c>
      <c r="J884" s="9" t="s">
        <v>21</v>
      </c>
    </row>
    <row r="885" spans="1:10" s="41" customFormat="1" ht="19.5" customHeight="1">
      <c r="A885" s="10"/>
      <c r="B885" s="55" t="s">
        <v>1400</v>
      </c>
      <c r="C885" s="55" t="s">
        <v>1401</v>
      </c>
      <c r="D885" s="10"/>
      <c r="E885" s="163"/>
      <c r="F885" s="163"/>
      <c r="G885" s="163"/>
      <c r="H885" s="57" t="s">
        <v>1402</v>
      </c>
      <c r="I885" s="25" t="s">
        <v>1403</v>
      </c>
      <c r="J885" s="10" t="s">
        <v>159</v>
      </c>
    </row>
    <row r="886" spans="1:10" s="41" customFormat="1" ht="19.5" customHeight="1">
      <c r="A886" s="9">
        <v>35</v>
      </c>
      <c r="B886" s="50" t="s">
        <v>1404</v>
      </c>
      <c r="C886" s="50" t="s">
        <v>1405</v>
      </c>
      <c r="D886" s="9" t="s">
        <v>1397</v>
      </c>
      <c r="E886" s="93" t="s">
        <v>137</v>
      </c>
      <c r="F886" s="93">
        <v>10000</v>
      </c>
      <c r="G886" s="93">
        <v>10000</v>
      </c>
      <c r="H886" s="52" t="s">
        <v>2576</v>
      </c>
      <c r="I886" s="26" t="s">
        <v>1406</v>
      </c>
      <c r="J886" s="9" t="s">
        <v>21</v>
      </c>
    </row>
    <row r="887" spans="1:10" s="41" customFormat="1" ht="19.5" customHeight="1">
      <c r="A887" s="11"/>
      <c r="B887" s="47"/>
      <c r="C887" s="47" t="s">
        <v>1093</v>
      </c>
      <c r="D887" s="11"/>
      <c r="E887" s="146"/>
      <c r="F887" s="146"/>
      <c r="G887" s="146"/>
      <c r="H887" s="61" t="s">
        <v>2577</v>
      </c>
      <c r="I887" s="66" t="s">
        <v>1407</v>
      </c>
      <c r="J887" s="11" t="s">
        <v>159</v>
      </c>
    </row>
    <row r="888" spans="1:10" s="41" customFormat="1" ht="19.5" customHeight="1">
      <c r="A888" s="9">
        <v>36</v>
      </c>
      <c r="B888" s="50" t="s">
        <v>1408</v>
      </c>
      <c r="C888" s="50" t="s">
        <v>1409</v>
      </c>
      <c r="D888" s="9" t="s">
        <v>1151</v>
      </c>
      <c r="E888" s="93" t="s">
        <v>137</v>
      </c>
      <c r="F888" s="93">
        <v>70000</v>
      </c>
      <c r="G888" s="93" t="s">
        <v>251</v>
      </c>
      <c r="H888" s="52" t="s">
        <v>1410</v>
      </c>
      <c r="I888" s="26" t="s">
        <v>1411</v>
      </c>
      <c r="J888" s="9" t="s">
        <v>21</v>
      </c>
    </row>
    <row r="889" spans="1:10" s="41" customFormat="1" ht="19.5" customHeight="1">
      <c r="A889" s="10"/>
      <c r="B889" s="55" t="s">
        <v>1412</v>
      </c>
      <c r="C889" s="55" t="s">
        <v>1413</v>
      </c>
      <c r="D889" s="10" t="s">
        <v>1414</v>
      </c>
      <c r="E889" s="163"/>
      <c r="F889" s="163"/>
      <c r="G889" s="163"/>
      <c r="H889" s="57"/>
      <c r="I889" s="25" t="s">
        <v>1415</v>
      </c>
      <c r="J889" s="10" t="s">
        <v>159</v>
      </c>
    </row>
    <row r="890" spans="1:10" s="41" customFormat="1" ht="19.5" customHeight="1">
      <c r="A890" s="11"/>
      <c r="B890" s="47" t="s">
        <v>1416</v>
      </c>
      <c r="C890" s="47"/>
      <c r="D890" s="11"/>
      <c r="E890" s="146"/>
      <c r="F890" s="146"/>
      <c r="G890" s="146"/>
      <c r="H890" s="61"/>
      <c r="I890" s="66"/>
      <c r="J890" s="11"/>
    </row>
    <row r="891" spans="1:10" s="41" customFormat="1" ht="19.5" customHeight="1">
      <c r="A891" s="9">
        <v>37</v>
      </c>
      <c r="B891" s="50" t="s">
        <v>1417</v>
      </c>
      <c r="C891" s="50" t="s">
        <v>1418</v>
      </c>
      <c r="D891" s="9" t="s">
        <v>1419</v>
      </c>
      <c r="E891" s="93" t="s">
        <v>137</v>
      </c>
      <c r="F891" s="93">
        <v>60000</v>
      </c>
      <c r="G891" s="93" t="s">
        <v>251</v>
      </c>
      <c r="H891" s="52" t="s">
        <v>1420</v>
      </c>
      <c r="I891" s="26" t="s">
        <v>1421</v>
      </c>
      <c r="J891" s="9" t="s">
        <v>21</v>
      </c>
    </row>
    <row r="892" spans="1:10" s="41" customFormat="1" ht="19.5" customHeight="1">
      <c r="A892" s="11"/>
      <c r="B892" s="47" t="s">
        <v>1422</v>
      </c>
      <c r="C892" s="47" t="s">
        <v>1422</v>
      </c>
      <c r="D892" s="11" t="s">
        <v>1423</v>
      </c>
      <c r="E892" s="146"/>
      <c r="F892" s="146"/>
      <c r="G892" s="146"/>
      <c r="H892" s="61" t="s">
        <v>1424</v>
      </c>
      <c r="I892" s="66" t="s">
        <v>1425</v>
      </c>
      <c r="J892" s="11" t="s">
        <v>159</v>
      </c>
    </row>
    <row r="893" spans="1:10" ht="19.5" customHeight="1">
      <c r="A893" s="275" t="s">
        <v>4</v>
      </c>
      <c r="B893" s="277" t="s">
        <v>5</v>
      </c>
      <c r="C893" s="277" t="s">
        <v>6</v>
      </c>
      <c r="D893" s="278" t="s">
        <v>7</v>
      </c>
      <c r="E893" s="279" t="s">
        <v>8</v>
      </c>
      <c r="F893" s="280"/>
      <c r="G893" s="281"/>
      <c r="H893" s="63" t="s">
        <v>9</v>
      </c>
      <c r="I893" s="278" t="s">
        <v>10</v>
      </c>
      <c r="J893" s="211" t="s">
        <v>11</v>
      </c>
    </row>
    <row r="894" spans="1:10" s="41" customFormat="1" ht="19.5" customHeight="1">
      <c r="A894" s="276"/>
      <c r="B894" s="277"/>
      <c r="C894" s="277"/>
      <c r="D894" s="278"/>
      <c r="E894" s="213" t="s">
        <v>12</v>
      </c>
      <c r="F894" s="213" t="s">
        <v>13</v>
      </c>
      <c r="G894" s="213" t="s">
        <v>14</v>
      </c>
      <c r="H894" s="65" t="s">
        <v>15</v>
      </c>
      <c r="I894" s="278"/>
      <c r="J894" s="212" t="s">
        <v>16</v>
      </c>
    </row>
    <row r="895" spans="1:10" s="41" customFormat="1" ht="19.5" customHeight="1">
      <c r="A895" s="9">
        <v>38</v>
      </c>
      <c r="B895" s="50" t="s">
        <v>1426</v>
      </c>
      <c r="C895" s="50" t="s">
        <v>1427</v>
      </c>
      <c r="D895" s="9" t="s">
        <v>356</v>
      </c>
      <c r="E895" s="93">
        <v>50000</v>
      </c>
      <c r="F895" s="93" t="s">
        <v>251</v>
      </c>
      <c r="G895" s="93" t="s">
        <v>251</v>
      </c>
      <c r="H895" s="52" t="s">
        <v>1428</v>
      </c>
      <c r="I895" s="26" t="s">
        <v>1429</v>
      </c>
      <c r="J895" s="9" t="s">
        <v>21</v>
      </c>
    </row>
    <row r="896" spans="1:10" s="41" customFormat="1" ht="19.5" customHeight="1">
      <c r="A896" s="10"/>
      <c r="B896" s="55"/>
      <c r="C896" s="55" t="s">
        <v>1430</v>
      </c>
      <c r="D896" s="10"/>
      <c r="E896" s="163"/>
      <c r="F896" s="163"/>
      <c r="G896" s="163"/>
      <c r="H896" s="57" t="s">
        <v>2508</v>
      </c>
      <c r="I896" s="25" t="s">
        <v>356</v>
      </c>
      <c r="J896" s="10" t="s">
        <v>159</v>
      </c>
    </row>
    <row r="897" spans="1:10" s="41" customFormat="1" ht="19.5" customHeight="1">
      <c r="A897" s="10"/>
      <c r="B897" s="55"/>
      <c r="C897" s="55" t="s">
        <v>1431</v>
      </c>
      <c r="D897" s="10"/>
      <c r="E897" s="163"/>
      <c r="F897" s="163"/>
      <c r="G897" s="163"/>
      <c r="H897" s="57" t="s">
        <v>2509</v>
      </c>
      <c r="I897" s="25"/>
      <c r="J897" s="10"/>
    </row>
    <row r="898" spans="1:10" s="41" customFormat="1" ht="19.5" customHeight="1">
      <c r="A898" s="10"/>
      <c r="B898" s="55"/>
      <c r="C898" s="55" t="s">
        <v>1432</v>
      </c>
      <c r="D898" s="10"/>
      <c r="E898" s="163"/>
      <c r="F898" s="163"/>
      <c r="G898" s="163"/>
      <c r="H898" s="57"/>
      <c r="I898" s="25"/>
      <c r="J898" s="10"/>
    </row>
    <row r="899" spans="1:10" s="41" customFormat="1" ht="19.5" customHeight="1">
      <c r="A899" s="10"/>
      <c r="B899" s="55"/>
      <c r="C899" s="55" t="s">
        <v>2578</v>
      </c>
      <c r="D899" s="10"/>
      <c r="E899" s="163"/>
      <c r="F899" s="163"/>
      <c r="G899" s="163"/>
      <c r="H899" s="57"/>
      <c r="I899" s="25"/>
      <c r="J899" s="10"/>
    </row>
    <row r="900" spans="1:10" ht="19.5" customHeight="1">
      <c r="A900" s="9">
        <v>39</v>
      </c>
      <c r="B900" s="50" t="s">
        <v>1433</v>
      </c>
      <c r="C900" s="50" t="s">
        <v>1434</v>
      </c>
      <c r="D900" s="9" t="s">
        <v>149</v>
      </c>
      <c r="E900" s="93">
        <v>50000</v>
      </c>
      <c r="F900" s="93">
        <v>50000</v>
      </c>
      <c r="G900" s="93" t="s">
        <v>251</v>
      </c>
      <c r="H900" s="52" t="s">
        <v>1435</v>
      </c>
      <c r="I900" s="26" t="s">
        <v>1436</v>
      </c>
      <c r="J900" s="9" t="s">
        <v>21</v>
      </c>
    </row>
    <row r="901" spans="1:10" s="41" customFormat="1" ht="19.5" customHeight="1">
      <c r="A901" s="11"/>
      <c r="B901" s="47"/>
      <c r="C901" s="47" t="s">
        <v>1437</v>
      </c>
      <c r="D901" s="11"/>
      <c r="E901" s="146"/>
      <c r="F901" s="146"/>
      <c r="G901" s="146"/>
      <c r="H901" s="61" t="s">
        <v>1438</v>
      </c>
      <c r="I901" s="66" t="s">
        <v>1439</v>
      </c>
      <c r="J901" s="11" t="s">
        <v>159</v>
      </c>
    </row>
    <row r="902" spans="1:10" s="41" customFormat="1" ht="19.5" customHeight="1">
      <c r="A902" s="9">
        <v>40</v>
      </c>
      <c r="B902" s="50" t="s">
        <v>1440</v>
      </c>
      <c r="C902" s="50" t="s">
        <v>1441</v>
      </c>
      <c r="D902" s="9" t="s">
        <v>1419</v>
      </c>
      <c r="E902" s="93">
        <v>100000</v>
      </c>
      <c r="F902" s="93">
        <v>100000</v>
      </c>
      <c r="G902" s="93">
        <v>100000</v>
      </c>
      <c r="H902" s="52" t="s">
        <v>1442</v>
      </c>
      <c r="I902" s="26" t="s">
        <v>1443</v>
      </c>
      <c r="J902" s="9" t="s">
        <v>21</v>
      </c>
    </row>
    <row r="903" spans="1:10" s="41" customFormat="1" ht="19.5" customHeight="1">
      <c r="A903" s="10"/>
      <c r="B903" s="55" t="s">
        <v>1444</v>
      </c>
      <c r="C903" s="55" t="s">
        <v>1445</v>
      </c>
      <c r="D903" s="10" t="s">
        <v>1446</v>
      </c>
      <c r="E903" s="163"/>
      <c r="F903" s="163"/>
      <c r="G903" s="163"/>
      <c r="H903" s="57" t="s">
        <v>1447</v>
      </c>
      <c r="I903" s="25" t="s">
        <v>1448</v>
      </c>
      <c r="J903" s="10" t="s">
        <v>159</v>
      </c>
    </row>
    <row r="904" spans="1:10" s="41" customFormat="1" ht="18" customHeight="1">
      <c r="A904" s="10"/>
      <c r="B904" s="55"/>
      <c r="C904" s="55" t="s">
        <v>1449</v>
      </c>
      <c r="D904" s="10"/>
      <c r="E904" s="163"/>
      <c r="F904" s="163"/>
      <c r="G904" s="163"/>
      <c r="H904" s="57"/>
      <c r="I904" s="25"/>
      <c r="J904" s="10"/>
    </row>
    <row r="905" spans="1:10" s="41" customFormat="1" ht="18" customHeight="1">
      <c r="A905" s="9">
        <v>41</v>
      </c>
      <c r="B905" s="98" t="s">
        <v>2445</v>
      </c>
      <c r="C905" s="50" t="s">
        <v>1389</v>
      </c>
      <c r="D905" s="7" t="s">
        <v>290</v>
      </c>
      <c r="E905" s="93" t="s">
        <v>137</v>
      </c>
      <c r="F905" s="93">
        <v>2000000</v>
      </c>
      <c r="G905" s="185" t="s">
        <v>137</v>
      </c>
      <c r="H905" s="140" t="s">
        <v>1390</v>
      </c>
      <c r="I905" s="26" t="s">
        <v>1391</v>
      </c>
      <c r="J905" s="7" t="s">
        <v>21</v>
      </c>
    </row>
    <row r="906" spans="1:10" s="41" customFormat="1" ht="18" customHeight="1">
      <c r="A906" s="11"/>
      <c r="B906" s="99" t="s">
        <v>1531</v>
      </c>
      <c r="C906" s="47" t="s">
        <v>1393</v>
      </c>
      <c r="D906" s="15"/>
      <c r="E906" s="146"/>
      <c r="F906" s="146"/>
      <c r="G906" s="189"/>
      <c r="H906" s="142" t="s">
        <v>1394</v>
      </c>
      <c r="I906" s="66" t="s">
        <v>571</v>
      </c>
      <c r="J906" s="15" t="s">
        <v>159</v>
      </c>
    </row>
    <row r="907" spans="1:10" s="41" customFormat="1" ht="18" customHeight="1">
      <c r="A907" s="304" t="s">
        <v>1450</v>
      </c>
      <c r="B907" s="304"/>
      <c r="C907" s="304"/>
      <c r="D907" s="304"/>
      <c r="E907" s="164"/>
      <c r="F907" s="164"/>
      <c r="G907" s="164"/>
      <c r="H907" s="68"/>
      <c r="I907" s="20"/>
      <c r="J907" s="16"/>
    </row>
    <row r="908" spans="1:10" s="41" customFormat="1" ht="18" customHeight="1">
      <c r="A908" s="275" t="s">
        <v>4</v>
      </c>
      <c r="B908" s="277" t="s">
        <v>5</v>
      </c>
      <c r="C908" s="277" t="s">
        <v>6</v>
      </c>
      <c r="D908" s="278" t="s">
        <v>7</v>
      </c>
      <c r="E908" s="279" t="s">
        <v>8</v>
      </c>
      <c r="F908" s="280"/>
      <c r="G908" s="281"/>
      <c r="H908" s="63" t="s">
        <v>9</v>
      </c>
      <c r="I908" s="278" t="s">
        <v>10</v>
      </c>
      <c r="J908" s="21" t="s">
        <v>11</v>
      </c>
    </row>
    <row r="909" spans="1:10" s="41" customFormat="1" ht="18" customHeight="1">
      <c r="A909" s="276"/>
      <c r="B909" s="277"/>
      <c r="C909" s="277"/>
      <c r="D909" s="278"/>
      <c r="E909" s="170" t="s">
        <v>12</v>
      </c>
      <c r="F909" s="170" t="s">
        <v>13</v>
      </c>
      <c r="G909" s="170" t="s">
        <v>14</v>
      </c>
      <c r="H909" s="65" t="s">
        <v>15</v>
      </c>
      <c r="I909" s="278"/>
      <c r="J909" s="23" t="s">
        <v>16</v>
      </c>
    </row>
    <row r="910" spans="1:10" s="41" customFormat="1" ht="18" customHeight="1">
      <c r="A910" s="9">
        <v>1</v>
      </c>
      <c r="B910" s="50" t="s">
        <v>1451</v>
      </c>
      <c r="C910" s="50" t="s">
        <v>1452</v>
      </c>
      <c r="D910" s="9" t="s">
        <v>19</v>
      </c>
      <c r="E910" s="93">
        <v>30000</v>
      </c>
      <c r="F910" s="93">
        <v>30000</v>
      </c>
      <c r="G910" s="93">
        <v>30000</v>
      </c>
      <c r="H910" s="52" t="s">
        <v>1453</v>
      </c>
      <c r="I910" s="26" t="s">
        <v>1454</v>
      </c>
      <c r="J910" s="9" t="s">
        <v>101</v>
      </c>
    </row>
    <row r="911" spans="1:10" s="41" customFormat="1" ht="18" customHeight="1">
      <c r="A911" s="11"/>
      <c r="B911" s="47" t="s">
        <v>1455</v>
      </c>
      <c r="C911" s="47" t="s">
        <v>1456</v>
      </c>
      <c r="D911" s="11"/>
      <c r="E911" s="146"/>
      <c r="F911" s="146"/>
      <c r="G911" s="146"/>
      <c r="H911" s="61" t="s">
        <v>1457</v>
      </c>
      <c r="I911" s="66" t="s">
        <v>1458</v>
      </c>
      <c r="J911" s="11"/>
    </row>
    <row r="912" spans="1:10" s="41" customFormat="1" ht="18" customHeight="1">
      <c r="A912" s="9">
        <v>2</v>
      </c>
      <c r="B912" s="50" t="s">
        <v>1459</v>
      </c>
      <c r="C912" s="50" t="s">
        <v>1460</v>
      </c>
      <c r="D912" s="9" t="s">
        <v>19</v>
      </c>
      <c r="E912" s="93">
        <v>30000</v>
      </c>
      <c r="F912" s="93">
        <v>30000</v>
      </c>
      <c r="G912" s="93">
        <v>30000</v>
      </c>
      <c r="H912" s="52" t="s">
        <v>1461</v>
      </c>
      <c r="I912" s="26" t="s">
        <v>1462</v>
      </c>
      <c r="J912" s="9" t="s">
        <v>101</v>
      </c>
    </row>
    <row r="913" spans="1:10" s="41" customFormat="1" ht="18" customHeight="1">
      <c r="A913" s="11"/>
      <c r="B913" s="47"/>
      <c r="C913" s="47"/>
      <c r="D913" s="11"/>
      <c r="E913" s="146"/>
      <c r="F913" s="146"/>
      <c r="G913" s="146"/>
      <c r="H913" s="61" t="s">
        <v>1463</v>
      </c>
      <c r="I913" s="66" t="s">
        <v>272</v>
      </c>
      <c r="J913" s="11" t="s">
        <v>390</v>
      </c>
    </row>
    <row r="914" spans="1:10" s="41" customFormat="1" ht="18" customHeight="1">
      <c r="A914" s="274" t="s">
        <v>1464</v>
      </c>
      <c r="B914" s="274"/>
      <c r="C914" s="274"/>
      <c r="D914" s="27"/>
      <c r="E914" s="169"/>
      <c r="F914" s="169"/>
      <c r="G914" s="169"/>
      <c r="H914" s="91"/>
      <c r="I914" s="18"/>
      <c r="J914" s="27"/>
    </row>
    <row r="915" spans="1:10" s="41" customFormat="1" ht="18" customHeight="1">
      <c r="A915" s="275" t="s">
        <v>4</v>
      </c>
      <c r="B915" s="277" t="s">
        <v>5</v>
      </c>
      <c r="C915" s="277" t="s">
        <v>6</v>
      </c>
      <c r="D915" s="278" t="s">
        <v>7</v>
      </c>
      <c r="E915" s="279" t="s">
        <v>8</v>
      </c>
      <c r="F915" s="280"/>
      <c r="G915" s="281"/>
      <c r="H915" s="63" t="s">
        <v>9</v>
      </c>
      <c r="I915" s="278" t="s">
        <v>10</v>
      </c>
      <c r="J915" s="21" t="s">
        <v>11</v>
      </c>
    </row>
    <row r="916" spans="1:10" s="41" customFormat="1" ht="18" customHeight="1">
      <c r="A916" s="276"/>
      <c r="B916" s="277"/>
      <c r="C916" s="277"/>
      <c r="D916" s="278"/>
      <c r="E916" s="170" t="s">
        <v>12</v>
      </c>
      <c r="F916" s="170" t="s">
        <v>13</v>
      </c>
      <c r="G916" s="170" t="s">
        <v>14</v>
      </c>
      <c r="H916" s="65" t="s">
        <v>15</v>
      </c>
      <c r="I916" s="278"/>
      <c r="J916" s="23" t="s">
        <v>16</v>
      </c>
    </row>
    <row r="917" spans="1:10" s="41" customFormat="1" ht="18" customHeight="1">
      <c r="A917" s="9">
        <v>1</v>
      </c>
      <c r="B917" s="38" t="s">
        <v>1465</v>
      </c>
      <c r="C917" s="38" t="s">
        <v>1466</v>
      </c>
      <c r="D917" s="7" t="s">
        <v>19</v>
      </c>
      <c r="E917" s="166">
        <v>50000</v>
      </c>
      <c r="F917" s="166">
        <v>50000</v>
      </c>
      <c r="G917" s="166">
        <v>50000</v>
      </c>
      <c r="H917" s="39" t="s">
        <v>1467</v>
      </c>
      <c r="I917" s="40" t="s">
        <v>1468</v>
      </c>
      <c r="J917" s="9" t="s">
        <v>21</v>
      </c>
    </row>
    <row r="918" spans="1:10" s="41" customFormat="1" ht="19.5" customHeight="1">
      <c r="A918" s="11"/>
      <c r="B918" s="46" t="s">
        <v>1469</v>
      </c>
      <c r="C918" s="46" t="s">
        <v>1470</v>
      </c>
      <c r="D918" s="15"/>
      <c r="E918" s="181"/>
      <c r="F918" s="181"/>
      <c r="G918" s="181"/>
      <c r="H918" s="48"/>
      <c r="I918" s="95" t="s">
        <v>1471</v>
      </c>
      <c r="J918" s="11" t="s">
        <v>390</v>
      </c>
    </row>
    <row r="919" spans="1:10" ht="19.5" customHeight="1">
      <c r="A919" s="275" t="s">
        <v>4</v>
      </c>
      <c r="B919" s="277" t="s">
        <v>5</v>
      </c>
      <c r="C919" s="277" t="s">
        <v>6</v>
      </c>
      <c r="D919" s="278" t="s">
        <v>7</v>
      </c>
      <c r="E919" s="279" t="s">
        <v>8</v>
      </c>
      <c r="F919" s="280"/>
      <c r="G919" s="281"/>
      <c r="H919" s="63" t="s">
        <v>9</v>
      </c>
      <c r="I919" s="278" t="s">
        <v>10</v>
      </c>
      <c r="J919" s="211" t="s">
        <v>11</v>
      </c>
    </row>
    <row r="920" spans="1:10" s="41" customFormat="1" ht="19.5" customHeight="1">
      <c r="A920" s="276"/>
      <c r="B920" s="277"/>
      <c r="C920" s="277"/>
      <c r="D920" s="278"/>
      <c r="E920" s="213" t="s">
        <v>12</v>
      </c>
      <c r="F920" s="213" t="s">
        <v>13</v>
      </c>
      <c r="G920" s="213" t="s">
        <v>14</v>
      </c>
      <c r="H920" s="65" t="s">
        <v>15</v>
      </c>
      <c r="I920" s="278"/>
      <c r="J920" s="212" t="s">
        <v>16</v>
      </c>
    </row>
    <row r="921" spans="1:10" s="41" customFormat="1" ht="19.5" customHeight="1">
      <c r="A921" s="9">
        <v>2</v>
      </c>
      <c r="B921" s="38" t="s">
        <v>1472</v>
      </c>
      <c r="C921" s="38" t="s">
        <v>1473</v>
      </c>
      <c r="D921" s="7" t="s">
        <v>1474</v>
      </c>
      <c r="E921" s="166">
        <v>200000</v>
      </c>
      <c r="F921" s="166">
        <v>200000</v>
      </c>
      <c r="G921" s="166">
        <v>200000</v>
      </c>
      <c r="H921" s="39" t="s">
        <v>1475</v>
      </c>
      <c r="I921" s="26" t="s">
        <v>1476</v>
      </c>
      <c r="J921" s="9" t="s">
        <v>21</v>
      </c>
    </row>
    <row r="922" spans="1:10" s="41" customFormat="1" ht="19.5" customHeight="1">
      <c r="A922" s="10"/>
      <c r="B922" s="42" t="s">
        <v>1477</v>
      </c>
      <c r="C922" s="42" t="s">
        <v>1478</v>
      </c>
      <c r="D922" s="10" t="s">
        <v>1479</v>
      </c>
      <c r="E922" s="167"/>
      <c r="F922" s="167"/>
      <c r="G922" s="167"/>
      <c r="H922" s="44" t="s">
        <v>1480</v>
      </c>
      <c r="I922" s="25" t="s">
        <v>1481</v>
      </c>
      <c r="J922" s="10" t="s">
        <v>390</v>
      </c>
    </row>
    <row r="923" spans="1:10" s="41" customFormat="1" ht="19.5" customHeight="1">
      <c r="A923" s="11"/>
      <c r="B923" s="47"/>
      <c r="C923" s="47"/>
      <c r="D923" s="14" t="s">
        <v>1482</v>
      </c>
      <c r="E923" s="146"/>
      <c r="F923" s="146"/>
      <c r="G923" s="146"/>
      <c r="H923" s="61"/>
      <c r="I923" s="66" t="s">
        <v>1483</v>
      </c>
      <c r="J923" s="15"/>
    </row>
    <row r="924" spans="1:10" s="41" customFormat="1" ht="19.5" customHeight="1">
      <c r="A924" s="9">
        <v>3</v>
      </c>
      <c r="B924" s="38" t="s">
        <v>1484</v>
      </c>
      <c r="C924" s="38" t="s">
        <v>1485</v>
      </c>
      <c r="D924" s="7" t="s">
        <v>19</v>
      </c>
      <c r="E924" s="166">
        <v>80000</v>
      </c>
      <c r="F924" s="166">
        <v>80000</v>
      </c>
      <c r="G924" s="166">
        <v>80000</v>
      </c>
      <c r="H924" s="39" t="s">
        <v>1486</v>
      </c>
      <c r="I924" s="40" t="s">
        <v>836</v>
      </c>
      <c r="J924" s="9" t="s">
        <v>21</v>
      </c>
    </row>
    <row r="925" spans="1:10" s="41" customFormat="1" ht="19.5" customHeight="1">
      <c r="A925" s="11"/>
      <c r="B925" s="46" t="s">
        <v>1487</v>
      </c>
      <c r="C925" s="46" t="s">
        <v>1488</v>
      </c>
      <c r="D925" s="15"/>
      <c r="E925" s="181"/>
      <c r="F925" s="181"/>
      <c r="G925" s="181"/>
      <c r="H925" s="48" t="s">
        <v>1489</v>
      </c>
      <c r="I925" s="95" t="s">
        <v>1490</v>
      </c>
      <c r="J925" s="10" t="s">
        <v>390</v>
      </c>
    </row>
    <row r="926" spans="1:10" s="41" customFormat="1" ht="19.5" customHeight="1">
      <c r="A926" s="9">
        <v>4</v>
      </c>
      <c r="B926" s="50" t="s">
        <v>1491</v>
      </c>
      <c r="C926" s="50" t="s">
        <v>1492</v>
      </c>
      <c r="D926" s="9" t="s">
        <v>45</v>
      </c>
      <c r="E926" s="93">
        <v>100000</v>
      </c>
      <c r="F926" s="93">
        <v>100000</v>
      </c>
      <c r="G926" s="93">
        <v>100000</v>
      </c>
      <c r="H926" s="52" t="s">
        <v>1493</v>
      </c>
      <c r="I926" s="26" t="s">
        <v>1494</v>
      </c>
      <c r="J926" s="9" t="s">
        <v>21</v>
      </c>
    </row>
    <row r="927" spans="1:10" s="41" customFormat="1" ht="19.5" customHeight="1">
      <c r="A927" s="10"/>
      <c r="B927" s="55" t="s">
        <v>1495</v>
      </c>
      <c r="C927" s="55" t="s">
        <v>1496</v>
      </c>
      <c r="D927" s="10"/>
      <c r="E927" s="163"/>
      <c r="F927" s="163"/>
      <c r="G927" s="163"/>
      <c r="H927" s="57" t="s">
        <v>1497</v>
      </c>
      <c r="I927" s="25" t="s">
        <v>1498</v>
      </c>
      <c r="J927" s="10" t="s">
        <v>390</v>
      </c>
    </row>
    <row r="928" spans="1:10" s="41" customFormat="1" ht="19.5" customHeight="1">
      <c r="A928" s="11"/>
      <c r="B928" s="47" t="s">
        <v>1499</v>
      </c>
      <c r="C928" s="47"/>
      <c r="D928" s="11"/>
      <c r="E928" s="146"/>
      <c r="F928" s="146"/>
      <c r="G928" s="146"/>
      <c r="H928" s="61"/>
      <c r="I928" s="66" t="s">
        <v>1500</v>
      </c>
      <c r="J928" s="11"/>
    </row>
    <row r="929" spans="1:10" s="41" customFormat="1" ht="19.5" customHeight="1">
      <c r="A929" s="9">
        <v>5</v>
      </c>
      <c r="B929" s="50" t="s">
        <v>1501</v>
      </c>
      <c r="C929" s="50" t="s">
        <v>1502</v>
      </c>
      <c r="D929" s="9"/>
      <c r="E929" s="93"/>
      <c r="F929" s="93"/>
      <c r="G929" s="93"/>
      <c r="H929" s="52" t="s">
        <v>1503</v>
      </c>
      <c r="I929" s="26" t="s">
        <v>1504</v>
      </c>
      <c r="J929" s="9" t="s">
        <v>21</v>
      </c>
    </row>
    <row r="930" spans="1:10" s="41" customFormat="1" ht="19.5" customHeight="1">
      <c r="A930" s="10"/>
      <c r="B930" s="55" t="s">
        <v>1505</v>
      </c>
      <c r="C930" s="55" t="s">
        <v>1506</v>
      </c>
      <c r="D930" s="10" t="s">
        <v>19</v>
      </c>
      <c r="E930" s="163">
        <v>30000</v>
      </c>
      <c r="F930" s="163">
        <v>30000</v>
      </c>
      <c r="G930" s="163">
        <v>30000</v>
      </c>
      <c r="H930" s="57" t="s">
        <v>1110</v>
      </c>
      <c r="I930" s="25"/>
      <c r="J930" s="10" t="s">
        <v>390</v>
      </c>
    </row>
    <row r="931" spans="1:10" s="41" customFormat="1" ht="19.5" customHeight="1">
      <c r="A931" s="11"/>
      <c r="B931" s="47" t="s">
        <v>1507</v>
      </c>
      <c r="C931" s="47" t="s">
        <v>1508</v>
      </c>
      <c r="D931" s="11"/>
      <c r="E931" s="146"/>
      <c r="F931" s="146"/>
      <c r="G931" s="146"/>
      <c r="H931" s="61"/>
      <c r="I931" s="66"/>
      <c r="J931" s="11"/>
    </row>
    <row r="932" spans="1:10" s="41" customFormat="1" ht="19.5" customHeight="1">
      <c r="A932" s="9">
        <v>6</v>
      </c>
      <c r="B932" s="50" t="s">
        <v>1509</v>
      </c>
      <c r="C932" s="50" t="s">
        <v>1510</v>
      </c>
      <c r="D932" s="9"/>
      <c r="E932" s="93"/>
      <c r="F932" s="93"/>
      <c r="G932" s="93"/>
      <c r="H932" s="52" t="s">
        <v>1511</v>
      </c>
      <c r="I932" s="26" t="s">
        <v>1512</v>
      </c>
      <c r="J932" s="9" t="s">
        <v>21</v>
      </c>
    </row>
    <row r="933" spans="1:10" s="41" customFormat="1" ht="19.5" customHeight="1">
      <c r="A933" s="10"/>
      <c r="B933" s="55" t="s">
        <v>1513</v>
      </c>
      <c r="C933" s="55" t="s">
        <v>1514</v>
      </c>
      <c r="D933" s="10" t="s">
        <v>19</v>
      </c>
      <c r="E933" s="163">
        <v>30000</v>
      </c>
      <c r="F933" s="163">
        <v>30000</v>
      </c>
      <c r="G933" s="163">
        <v>30000</v>
      </c>
      <c r="H933" s="57" t="s">
        <v>1515</v>
      </c>
      <c r="I933" s="25" t="s">
        <v>1516</v>
      </c>
      <c r="J933" s="10" t="s">
        <v>390</v>
      </c>
    </row>
    <row r="934" spans="1:10" s="41" customFormat="1" ht="18.75" customHeight="1">
      <c r="A934" s="10"/>
      <c r="B934" s="55"/>
      <c r="C934" s="55" t="s">
        <v>1517</v>
      </c>
      <c r="D934" s="10"/>
      <c r="E934" s="163"/>
      <c r="F934" s="163"/>
      <c r="G934" s="163"/>
      <c r="H934" s="57"/>
      <c r="I934" s="25" t="s">
        <v>565</v>
      </c>
      <c r="J934" s="10"/>
    </row>
    <row r="935" spans="1:10" s="41" customFormat="1" ht="18.75" customHeight="1">
      <c r="A935" s="9">
        <v>7</v>
      </c>
      <c r="B935" s="50" t="s">
        <v>1518</v>
      </c>
      <c r="C935" s="50" t="s">
        <v>1519</v>
      </c>
      <c r="D935" s="9"/>
      <c r="E935" s="93"/>
      <c r="F935" s="93"/>
      <c r="G935" s="93"/>
      <c r="H935" s="52" t="s">
        <v>1520</v>
      </c>
      <c r="I935" s="26" t="s">
        <v>1521</v>
      </c>
      <c r="J935" s="9" t="s">
        <v>21</v>
      </c>
    </row>
    <row r="936" spans="1:10" s="41" customFormat="1" ht="18.75" customHeight="1">
      <c r="A936" s="10"/>
      <c r="B936" s="55" t="s">
        <v>1522</v>
      </c>
      <c r="C936" s="55" t="s">
        <v>1523</v>
      </c>
      <c r="D936" s="10"/>
      <c r="E936" s="163"/>
      <c r="F936" s="163"/>
      <c r="G936" s="163"/>
      <c r="H936" s="57" t="s">
        <v>1524</v>
      </c>
      <c r="I936" s="25" t="s">
        <v>1525</v>
      </c>
      <c r="J936" s="10" t="s">
        <v>390</v>
      </c>
    </row>
    <row r="937" spans="1:10" s="41" customFormat="1" ht="18.75" customHeight="1">
      <c r="A937" s="10"/>
      <c r="B937" s="55" t="s">
        <v>1526</v>
      </c>
      <c r="C937" s="55" t="s">
        <v>1527</v>
      </c>
      <c r="D937" s="10" t="s">
        <v>19</v>
      </c>
      <c r="E937" s="163">
        <v>30000</v>
      </c>
      <c r="F937" s="163">
        <v>30000</v>
      </c>
      <c r="G937" s="163">
        <v>30000</v>
      </c>
      <c r="H937" s="57"/>
      <c r="I937" s="25"/>
      <c r="J937" s="10"/>
    </row>
    <row r="938" spans="1:10" ht="18.75" customHeight="1">
      <c r="A938" s="11"/>
      <c r="B938" s="47"/>
      <c r="C938" s="47" t="s">
        <v>1528</v>
      </c>
      <c r="D938" s="11"/>
      <c r="E938" s="146"/>
      <c r="F938" s="146"/>
      <c r="G938" s="146"/>
      <c r="H938" s="61"/>
      <c r="I938" s="66"/>
      <c r="J938" s="11"/>
    </row>
    <row r="939" spans="1:10" ht="18.75" customHeight="1">
      <c r="A939" s="9">
        <v>8</v>
      </c>
      <c r="B939" s="50" t="s">
        <v>1529</v>
      </c>
      <c r="C939" s="50" t="s">
        <v>1530</v>
      </c>
      <c r="D939" s="9" t="s">
        <v>1531</v>
      </c>
      <c r="E939" s="93"/>
      <c r="F939" s="93"/>
      <c r="G939" s="93"/>
      <c r="H939" s="52" t="s">
        <v>1532</v>
      </c>
      <c r="I939" s="26" t="s">
        <v>1533</v>
      </c>
      <c r="J939" s="9" t="s">
        <v>21</v>
      </c>
    </row>
    <row r="940" spans="1:10" ht="18.75" customHeight="1">
      <c r="A940" s="10"/>
      <c r="B940" s="55" t="s">
        <v>1534</v>
      </c>
      <c r="C940" s="55" t="s">
        <v>1535</v>
      </c>
      <c r="D940" s="10" t="s">
        <v>1536</v>
      </c>
      <c r="E940" s="163" t="s">
        <v>251</v>
      </c>
      <c r="F940" s="163">
        <v>60000</v>
      </c>
      <c r="G940" s="163">
        <v>60000</v>
      </c>
      <c r="H940" s="57" t="s">
        <v>1534</v>
      </c>
      <c r="I940" s="25" t="s">
        <v>1537</v>
      </c>
      <c r="J940" s="10" t="s">
        <v>390</v>
      </c>
    </row>
    <row r="941" spans="1:10" ht="19.5" customHeight="1">
      <c r="A941" s="10"/>
      <c r="B941" s="55"/>
      <c r="C941" s="55" t="s">
        <v>1538</v>
      </c>
      <c r="D941" s="10"/>
      <c r="E941" s="163"/>
      <c r="F941" s="163"/>
      <c r="G941" s="163"/>
      <c r="H941" s="57"/>
      <c r="I941" s="25"/>
      <c r="J941" s="10"/>
    </row>
    <row r="942" spans="1:10" ht="19.5" customHeight="1">
      <c r="A942" s="11"/>
      <c r="B942" s="47"/>
      <c r="C942" s="47" t="s">
        <v>1539</v>
      </c>
      <c r="D942" s="11"/>
      <c r="E942" s="146"/>
      <c r="F942" s="146"/>
      <c r="G942" s="146"/>
      <c r="H942" s="61"/>
      <c r="I942" s="66"/>
      <c r="J942" s="11"/>
    </row>
    <row r="943" spans="1:10" ht="19.5" customHeight="1">
      <c r="A943" s="9">
        <v>9</v>
      </c>
      <c r="B943" s="50" t="s">
        <v>1540</v>
      </c>
      <c r="C943" s="50" t="s">
        <v>1541</v>
      </c>
      <c r="D943" s="9" t="s">
        <v>19</v>
      </c>
      <c r="E943" s="93">
        <v>225000</v>
      </c>
      <c r="F943" s="93">
        <v>225000</v>
      </c>
      <c r="G943" s="93">
        <v>225000</v>
      </c>
      <c r="H943" s="52" t="s">
        <v>1542</v>
      </c>
      <c r="I943" s="26" t="s">
        <v>1543</v>
      </c>
      <c r="J943" s="9" t="s">
        <v>21</v>
      </c>
    </row>
    <row r="944" spans="1:10" s="41" customFormat="1" ht="19.5" customHeight="1">
      <c r="A944" s="11"/>
      <c r="B944" s="47" t="s">
        <v>1544</v>
      </c>
      <c r="C944" s="47" t="s">
        <v>1545</v>
      </c>
      <c r="D944" s="11"/>
      <c r="E944" s="146"/>
      <c r="F944" s="146"/>
      <c r="G944" s="146"/>
      <c r="H944" s="61" t="s">
        <v>5</v>
      </c>
      <c r="I944" s="66" t="s">
        <v>1546</v>
      </c>
      <c r="J944" s="11" t="s">
        <v>390</v>
      </c>
    </row>
    <row r="945" spans="1:10" ht="19.5" customHeight="1">
      <c r="A945" s="275" t="s">
        <v>4</v>
      </c>
      <c r="B945" s="277" t="s">
        <v>5</v>
      </c>
      <c r="C945" s="277" t="s">
        <v>6</v>
      </c>
      <c r="D945" s="278" t="s">
        <v>7</v>
      </c>
      <c r="E945" s="279" t="s">
        <v>8</v>
      </c>
      <c r="F945" s="280"/>
      <c r="G945" s="281"/>
      <c r="H945" s="63" t="s">
        <v>9</v>
      </c>
      <c r="I945" s="278" t="s">
        <v>10</v>
      </c>
      <c r="J945" s="211" t="s">
        <v>11</v>
      </c>
    </row>
    <row r="946" spans="1:10" s="41" customFormat="1" ht="19.5" customHeight="1">
      <c r="A946" s="276"/>
      <c r="B946" s="277"/>
      <c r="C946" s="277"/>
      <c r="D946" s="278"/>
      <c r="E946" s="213" t="s">
        <v>12</v>
      </c>
      <c r="F946" s="213" t="s">
        <v>13</v>
      </c>
      <c r="G946" s="213" t="s">
        <v>14</v>
      </c>
      <c r="H946" s="65" t="s">
        <v>15</v>
      </c>
      <c r="I946" s="278"/>
      <c r="J946" s="212" t="s">
        <v>16</v>
      </c>
    </row>
    <row r="947" spans="1:10" s="41" customFormat="1" ht="19.5" customHeight="1">
      <c r="A947" s="9">
        <v>10</v>
      </c>
      <c r="B947" s="50" t="s">
        <v>1547</v>
      </c>
      <c r="C947" s="50" t="s">
        <v>1548</v>
      </c>
      <c r="D947" s="9" t="s">
        <v>459</v>
      </c>
      <c r="E947" s="93">
        <v>100000</v>
      </c>
      <c r="F947" s="93">
        <v>50000</v>
      </c>
      <c r="G947" s="93">
        <v>20000</v>
      </c>
      <c r="H947" s="52" t="s">
        <v>1549</v>
      </c>
      <c r="I947" s="26" t="s">
        <v>1550</v>
      </c>
      <c r="J947" s="9" t="s">
        <v>21</v>
      </c>
    </row>
    <row r="948" spans="1:10" s="41" customFormat="1" ht="19.5" customHeight="1">
      <c r="A948" s="10"/>
      <c r="B948" s="55" t="s">
        <v>1551</v>
      </c>
      <c r="C948" s="55" t="s">
        <v>1552</v>
      </c>
      <c r="D948" s="10" t="s">
        <v>104</v>
      </c>
      <c r="E948" s="163"/>
      <c r="F948" s="163"/>
      <c r="G948" s="163"/>
      <c r="H948" s="57" t="s">
        <v>1553</v>
      </c>
      <c r="I948" s="25" t="s">
        <v>1554</v>
      </c>
      <c r="J948" s="10" t="s">
        <v>390</v>
      </c>
    </row>
    <row r="949" spans="1:10" s="41" customFormat="1" ht="19.5" customHeight="1">
      <c r="A949" s="10"/>
      <c r="B949" s="55"/>
      <c r="C949" s="55" t="s">
        <v>1555</v>
      </c>
      <c r="D949" s="10"/>
      <c r="E949" s="163"/>
      <c r="F949" s="163"/>
      <c r="G949" s="163"/>
      <c r="H949" s="57"/>
      <c r="I949" s="25" t="s">
        <v>1556</v>
      </c>
      <c r="J949" s="10"/>
    </row>
    <row r="950" spans="1:10" s="41" customFormat="1" ht="19.5" customHeight="1">
      <c r="A950" s="11"/>
      <c r="B950" s="47"/>
      <c r="C950" s="47"/>
      <c r="D950" s="11"/>
      <c r="E950" s="146"/>
      <c r="F950" s="146"/>
      <c r="G950" s="146"/>
      <c r="H950" s="61"/>
      <c r="I950" s="66" t="s">
        <v>1557</v>
      </c>
      <c r="J950" s="11"/>
    </row>
    <row r="951" spans="1:10" s="41" customFormat="1" ht="19.5" customHeight="1">
      <c r="A951" s="9">
        <v>11</v>
      </c>
      <c r="B951" s="50" t="s">
        <v>1558</v>
      </c>
      <c r="C951" s="50" t="s">
        <v>1559</v>
      </c>
      <c r="D951" s="9" t="s">
        <v>459</v>
      </c>
      <c r="E951" s="93">
        <v>50000</v>
      </c>
      <c r="F951" s="93">
        <v>30000</v>
      </c>
      <c r="G951" s="93">
        <v>20000</v>
      </c>
      <c r="H951" s="52" t="s">
        <v>1560</v>
      </c>
      <c r="I951" s="26" t="s">
        <v>1561</v>
      </c>
      <c r="J951" s="9" t="s">
        <v>21</v>
      </c>
    </row>
    <row r="952" spans="1:10" s="41" customFormat="1" ht="19.5" customHeight="1">
      <c r="A952" s="10"/>
      <c r="B952" s="55" t="s">
        <v>1562</v>
      </c>
      <c r="C952" s="55" t="s">
        <v>1563</v>
      </c>
      <c r="D952" s="10" t="s">
        <v>104</v>
      </c>
      <c r="E952" s="163"/>
      <c r="F952" s="163"/>
      <c r="G952" s="163"/>
      <c r="H952" s="57" t="s">
        <v>1564</v>
      </c>
      <c r="I952" s="25" t="s">
        <v>1565</v>
      </c>
      <c r="J952" s="10" t="s">
        <v>390</v>
      </c>
    </row>
    <row r="953" spans="1:10" s="41" customFormat="1" ht="19.5" customHeight="1">
      <c r="A953" s="10"/>
      <c r="B953" s="55"/>
      <c r="C953" s="55" t="s">
        <v>1566</v>
      </c>
      <c r="D953" s="10"/>
      <c r="E953" s="163"/>
      <c r="F953" s="163"/>
      <c r="G953" s="163"/>
      <c r="H953" s="57"/>
      <c r="I953" s="25" t="s">
        <v>1567</v>
      </c>
      <c r="J953" s="10"/>
    </row>
    <row r="954" spans="1:10" s="41" customFormat="1" ht="19.5" customHeight="1">
      <c r="A954" s="11"/>
      <c r="B954" s="47"/>
      <c r="C954" s="47"/>
      <c r="D954" s="11"/>
      <c r="E954" s="146"/>
      <c r="F954" s="146"/>
      <c r="G954" s="146"/>
      <c r="H954" s="61"/>
      <c r="I954" s="66" t="s">
        <v>1568</v>
      </c>
      <c r="J954" s="11"/>
    </row>
    <row r="955" spans="1:10" s="41" customFormat="1" ht="19.5" customHeight="1">
      <c r="A955" s="9">
        <v>12</v>
      </c>
      <c r="B955" s="50" t="s">
        <v>1569</v>
      </c>
      <c r="C955" s="50" t="s">
        <v>1570</v>
      </c>
      <c r="D955" s="9" t="s">
        <v>459</v>
      </c>
      <c r="E955" s="93">
        <v>40000</v>
      </c>
      <c r="F955" s="93">
        <v>20000</v>
      </c>
      <c r="G955" s="93">
        <v>10000</v>
      </c>
      <c r="H955" s="52" t="s">
        <v>1571</v>
      </c>
      <c r="I955" s="26" t="s">
        <v>1572</v>
      </c>
      <c r="J955" s="9" t="s">
        <v>21</v>
      </c>
    </row>
    <row r="956" spans="1:10" s="41" customFormat="1" ht="19.5" customHeight="1">
      <c r="A956" s="10"/>
      <c r="B956" s="55" t="s">
        <v>1573</v>
      </c>
      <c r="C956" s="55" t="s">
        <v>1574</v>
      </c>
      <c r="D956" s="10" t="s">
        <v>104</v>
      </c>
      <c r="E956" s="163"/>
      <c r="F956" s="163"/>
      <c r="G956" s="163"/>
      <c r="H956" s="57" t="s">
        <v>1575</v>
      </c>
      <c r="I956" s="25" t="s">
        <v>1576</v>
      </c>
      <c r="J956" s="10" t="s">
        <v>390</v>
      </c>
    </row>
    <row r="957" spans="1:10" s="41" customFormat="1" ht="19.5" customHeight="1">
      <c r="A957" s="10"/>
      <c r="B957" s="55" t="s">
        <v>1577</v>
      </c>
      <c r="C957" s="55" t="s">
        <v>1578</v>
      </c>
      <c r="D957" s="10"/>
      <c r="E957" s="163"/>
      <c r="F957" s="163"/>
      <c r="G957" s="163"/>
      <c r="H957" s="57"/>
      <c r="I957" s="25" t="s">
        <v>390</v>
      </c>
      <c r="J957" s="10"/>
    </row>
    <row r="958" spans="1:10" s="41" customFormat="1" ht="19.5" customHeight="1">
      <c r="A958" s="11"/>
      <c r="B958" s="47"/>
      <c r="C958" s="47" t="s">
        <v>1579</v>
      </c>
      <c r="D958" s="11"/>
      <c r="E958" s="146"/>
      <c r="F958" s="146"/>
      <c r="G958" s="146"/>
      <c r="H958" s="61"/>
      <c r="I958" s="66"/>
      <c r="J958" s="11"/>
    </row>
    <row r="959" spans="1:10" s="103" customFormat="1" ht="19.5" customHeight="1">
      <c r="A959" s="9">
        <v>13</v>
      </c>
      <c r="B959" s="50" t="s">
        <v>1580</v>
      </c>
      <c r="C959" s="50" t="s">
        <v>1581</v>
      </c>
      <c r="D959" s="9" t="s">
        <v>459</v>
      </c>
      <c r="E959" s="93">
        <v>30000</v>
      </c>
      <c r="F959" s="93">
        <v>20000</v>
      </c>
      <c r="G959" s="93">
        <v>10000</v>
      </c>
      <c r="H959" s="52" t="s">
        <v>1582</v>
      </c>
      <c r="I959" s="26" t="s">
        <v>1583</v>
      </c>
      <c r="J959" s="9" t="s">
        <v>21</v>
      </c>
    </row>
    <row r="960" spans="1:10" s="41" customFormat="1" ht="19.5" customHeight="1">
      <c r="A960" s="10"/>
      <c r="B960" s="55" t="s">
        <v>1584</v>
      </c>
      <c r="C960" s="55" t="s">
        <v>1585</v>
      </c>
      <c r="D960" s="10" t="s">
        <v>104</v>
      </c>
      <c r="E960" s="163"/>
      <c r="F960" s="163"/>
      <c r="G960" s="163"/>
      <c r="H960" s="57" t="s">
        <v>1586</v>
      </c>
      <c r="I960" s="25" t="s">
        <v>956</v>
      </c>
      <c r="J960" s="10" t="s">
        <v>390</v>
      </c>
    </row>
    <row r="961" spans="1:10" s="41" customFormat="1" ht="19.5" customHeight="1">
      <c r="A961" s="10"/>
      <c r="B961" s="55"/>
      <c r="C961" s="55"/>
      <c r="D961" s="10"/>
      <c r="E961" s="163"/>
      <c r="F961" s="163"/>
      <c r="G961" s="163"/>
      <c r="H961" s="57"/>
      <c r="I961" s="25" t="s">
        <v>2581</v>
      </c>
      <c r="J961" s="10"/>
    </row>
    <row r="962" spans="1:10" s="41" customFormat="1" ht="19.5" customHeight="1">
      <c r="A962" s="11"/>
      <c r="B962" s="47"/>
      <c r="C962" s="47"/>
      <c r="D962" s="11"/>
      <c r="E962" s="146"/>
      <c r="F962" s="146"/>
      <c r="G962" s="146"/>
      <c r="H962" s="61"/>
      <c r="I962" s="66" t="s">
        <v>1568</v>
      </c>
      <c r="J962" s="11"/>
    </row>
    <row r="963" spans="1:10" s="41" customFormat="1" ht="19.5" customHeight="1">
      <c r="A963" s="9">
        <v>14</v>
      </c>
      <c r="B963" s="50" t="s">
        <v>1587</v>
      </c>
      <c r="C963" s="50" t="s">
        <v>1588</v>
      </c>
      <c r="D963" s="9" t="s">
        <v>459</v>
      </c>
      <c r="E963" s="93">
        <v>30000</v>
      </c>
      <c r="F963" s="93">
        <v>20000</v>
      </c>
      <c r="G963" s="93">
        <v>10000</v>
      </c>
      <c r="H963" s="52" t="s">
        <v>1589</v>
      </c>
      <c r="I963" s="26" t="s">
        <v>1590</v>
      </c>
      <c r="J963" s="9" t="s">
        <v>21</v>
      </c>
    </row>
    <row r="964" spans="1:10" s="41" customFormat="1" ht="19.5" customHeight="1">
      <c r="A964" s="11"/>
      <c r="B964" s="47" t="s">
        <v>1591</v>
      </c>
      <c r="C964" s="47" t="s">
        <v>1592</v>
      </c>
      <c r="D964" s="11" t="s">
        <v>104</v>
      </c>
      <c r="E964" s="146"/>
      <c r="F964" s="146"/>
      <c r="G964" s="146"/>
      <c r="H964" s="61" t="s">
        <v>1593</v>
      </c>
      <c r="I964" s="66" t="s">
        <v>1594</v>
      </c>
      <c r="J964" s="11" t="s">
        <v>390</v>
      </c>
    </row>
    <row r="965" spans="1:10" s="41" customFormat="1" ht="19.5" customHeight="1">
      <c r="A965" s="9">
        <v>15</v>
      </c>
      <c r="B965" s="50" t="s">
        <v>1595</v>
      </c>
      <c r="C965" s="50" t="s">
        <v>1596</v>
      </c>
      <c r="D965" s="9" t="s">
        <v>459</v>
      </c>
      <c r="E965" s="93">
        <v>35000</v>
      </c>
      <c r="F965" s="93">
        <v>20000</v>
      </c>
      <c r="G965" s="93">
        <v>10000</v>
      </c>
      <c r="H965" s="52" t="s">
        <v>1597</v>
      </c>
      <c r="I965" s="26" t="s">
        <v>1598</v>
      </c>
      <c r="J965" s="9" t="s">
        <v>21</v>
      </c>
    </row>
    <row r="966" spans="1:10" s="41" customFormat="1" ht="19.5" customHeight="1">
      <c r="A966" s="11"/>
      <c r="B966" s="47" t="s">
        <v>1599</v>
      </c>
      <c r="C966" s="47" t="s">
        <v>1600</v>
      </c>
      <c r="D966" s="11" t="s">
        <v>104</v>
      </c>
      <c r="E966" s="146"/>
      <c r="F966" s="146"/>
      <c r="G966" s="146"/>
      <c r="H966" s="61" t="s">
        <v>1601</v>
      </c>
      <c r="I966" s="66" t="s">
        <v>1602</v>
      </c>
      <c r="J966" s="11" t="s">
        <v>390</v>
      </c>
    </row>
    <row r="967" spans="1:10" s="41" customFormat="1" ht="19.5" customHeight="1">
      <c r="A967" s="9">
        <v>16</v>
      </c>
      <c r="B967" s="50" t="s">
        <v>1603</v>
      </c>
      <c r="C967" s="50" t="s">
        <v>1604</v>
      </c>
      <c r="D967" s="9" t="s">
        <v>459</v>
      </c>
      <c r="E967" s="93">
        <v>30000</v>
      </c>
      <c r="F967" s="93">
        <v>30000</v>
      </c>
      <c r="G967" s="93">
        <v>30000</v>
      </c>
      <c r="H967" s="52" t="s">
        <v>1605</v>
      </c>
      <c r="I967" s="26" t="s">
        <v>1606</v>
      </c>
      <c r="J967" s="9" t="s">
        <v>21</v>
      </c>
    </row>
    <row r="968" spans="1:10" s="41" customFormat="1" ht="19.5" customHeight="1">
      <c r="A968" s="10"/>
      <c r="B968" s="55" t="s">
        <v>1607</v>
      </c>
      <c r="C968" s="55" t="s">
        <v>2579</v>
      </c>
      <c r="D968" s="10" t="s">
        <v>104</v>
      </c>
      <c r="E968" s="163"/>
      <c r="F968" s="163"/>
      <c r="G968" s="163"/>
      <c r="H968" s="57" t="s">
        <v>1608</v>
      </c>
      <c r="I968" s="25" t="s">
        <v>1609</v>
      </c>
      <c r="J968" s="10" t="s">
        <v>390</v>
      </c>
    </row>
    <row r="969" spans="1:10" s="41" customFormat="1" ht="19.5" customHeight="1">
      <c r="A969" s="11"/>
      <c r="B969" s="47"/>
      <c r="C969" s="47" t="s">
        <v>2580</v>
      </c>
      <c r="D969" s="11"/>
      <c r="E969" s="146"/>
      <c r="F969" s="146"/>
      <c r="G969" s="146"/>
      <c r="H969" s="61"/>
      <c r="I969" s="66" t="s">
        <v>1610</v>
      </c>
      <c r="J969" s="11"/>
    </row>
    <row r="970" spans="1:10" ht="19.5" customHeight="1">
      <c r="A970" s="275" t="s">
        <v>4</v>
      </c>
      <c r="B970" s="277" t="s">
        <v>5</v>
      </c>
      <c r="C970" s="277" t="s">
        <v>6</v>
      </c>
      <c r="D970" s="278" t="s">
        <v>7</v>
      </c>
      <c r="E970" s="279" t="s">
        <v>8</v>
      </c>
      <c r="F970" s="280"/>
      <c r="G970" s="281"/>
      <c r="H970" s="63" t="s">
        <v>9</v>
      </c>
      <c r="I970" s="278" t="s">
        <v>10</v>
      </c>
      <c r="J970" s="211" t="s">
        <v>11</v>
      </c>
    </row>
    <row r="971" spans="1:10" s="41" customFormat="1" ht="19.5" customHeight="1">
      <c r="A971" s="276"/>
      <c r="B971" s="277"/>
      <c r="C971" s="277"/>
      <c r="D971" s="278"/>
      <c r="E971" s="213" t="s">
        <v>12</v>
      </c>
      <c r="F971" s="213" t="s">
        <v>13</v>
      </c>
      <c r="G971" s="213" t="s">
        <v>14</v>
      </c>
      <c r="H971" s="65" t="s">
        <v>15</v>
      </c>
      <c r="I971" s="278"/>
      <c r="J971" s="212" t="s">
        <v>16</v>
      </c>
    </row>
    <row r="972" spans="1:10" s="41" customFormat="1" ht="19.5" customHeight="1">
      <c r="A972" s="9">
        <v>17</v>
      </c>
      <c r="B972" s="50" t="s">
        <v>1611</v>
      </c>
      <c r="C972" s="50" t="s">
        <v>2582</v>
      </c>
      <c r="D972" s="9" t="s">
        <v>459</v>
      </c>
      <c r="E972" s="93">
        <v>30000</v>
      </c>
      <c r="F972" s="93">
        <v>30000</v>
      </c>
      <c r="G972" s="93">
        <v>30000</v>
      </c>
      <c r="H972" s="52" t="s">
        <v>1612</v>
      </c>
      <c r="I972" s="26" t="s">
        <v>1613</v>
      </c>
      <c r="J972" s="9" t="s">
        <v>21</v>
      </c>
    </row>
    <row r="973" spans="1:10" s="41" customFormat="1" ht="19.5" customHeight="1">
      <c r="A973" s="10"/>
      <c r="B973" s="55" t="s">
        <v>1614</v>
      </c>
      <c r="C973" s="55" t="s">
        <v>2583</v>
      </c>
      <c r="D973" s="10" t="s">
        <v>104</v>
      </c>
      <c r="E973" s="163"/>
      <c r="F973" s="163"/>
      <c r="G973" s="163"/>
      <c r="H973" s="57" t="s">
        <v>77</v>
      </c>
      <c r="I973" s="25" t="s">
        <v>1615</v>
      </c>
      <c r="J973" s="10" t="s">
        <v>390</v>
      </c>
    </row>
    <row r="974" spans="1:10" s="41" customFormat="1" ht="19.5" customHeight="1">
      <c r="A974" s="11"/>
      <c r="B974" s="47" t="s">
        <v>1616</v>
      </c>
      <c r="C974" s="47"/>
      <c r="D974" s="11"/>
      <c r="E974" s="146"/>
      <c r="F974" s="146"/>
      <c r="G974" s="146"/>
      <c r="H974" s="61"/>
      <c r="I974" s="66"/>
      <c r="J974" s="11"/>
    </row>
    <row r="975" spans="1:10" s="41" customFormat="1" ht="19.5" customHeight="1">
      <c r="A975" s="9">
        <v>18</v>
      </c>
      <c r="B975" s="50" t="s">
        <v>1617</v>
      </c>
      <c r="C975" s="50" t="s">
        <v>1618</v>
      </c>
      <c r="D975" s="9" t="s">
        <v>459</v>
      </c>
      <c r="E975" s="93">
        <v>35200</v>
      </c>
      <c r="F975" s="93">
        <v>35200</v>
      </c>
      <c r="G975" s="93">
        <v>35200</v>
      </c>
      <c r="H975" s="52" t="s">
        <v>1619</v>
      </c>
      <c r="I975" s="26" t="s">
        <v>1620</v>
      </c>
      <c r="J975" s="9" t="s">
        <v>21</v>
      </c>
    </row>
    <row r="976" spans="1:10" s="41" customFormat="1" ht="19.5" customHeight="1">
      <c r="A976" s="10"/>
      <c r="B976" s="55" t="s">
        <v>1621</v>
      </c>
      <c r="C976" s="55" t="s">
        <v>1622</v>
      </c>
      <c r="D976" s="10" t="s">
        <v>104</v>
      </c>
      <c r="E976" s="163"/>
      <c r="F976" s="163"/>
      <c r="G976" s="163"/>
      <c r="H976" s="57" t="s">
        <v>1623</v>
      </c>
      <c r="I976" s="25" t="s">
        <v>1624</v>
      </c>
      <c r="J976" s="10" t="s">
        <v>390</v>
      </c>
    </row>
    <row r="977" spans="1:10" s="41" customFormat="1" ht="19.5" customHeight="1">
      <c r="A977" s="11"/>
      <c r="B977" s="47"/>
      <c r="C977" s="47" t="s">
        <v>1625</v>
      </c>
      <c r="D977" s="11"/>
      <c r="E977" s="146"/>
      <c r="F977" s="146"/>
      <c r="G977" s="146"/>
      <c r="H977" s="61" t="s">
        <v>1626</v>
      </c>
      <c r="I977" s="66"/>
      <c r="J977" s="11"/>
    </row>
    <row r="978" spans="1:10" s="41" customFormat="1" ht="19.5" customHeight="1">
      <c r="A978" s="9">
        <v>19</v>
      </c>
      <c r="B978" s="50" t="s">
        <v>1627</v>
      </c>
      <c r="C978" s="50" t="s">
        <v>1628</v>
      </c>
      <c r="D978" s="9" t="s">
        <v>459</v>
      </c>
      <c r="E978" s="93">
        <v>50000</v>
      </c>
      <c r="F978" s="93">
        <v>50000</v>
      </c>
      <c r="G978" s="93">
        <v>50000</v>
      </c>
      <c r="H978" s="52" t="s">
        <v>1629</v>
      </c>
      <c r="I978" s="26" t="s">
        <v>1630</v>
      </c>
      <c r="J978" s="9" t="s">
        <v>21</v>
      </c>
    </row>
    <row r="979" spans="1:10" s="41" customFormat="1" ht="19.5" customHeight="1">
      <c r="A979" s="10"/>
      <c r="B979" s="55" t="s">
        <v>1631</v>
      </c>
      <c r="C979" s="55" t="s">
        <v>1632</v>
      </c>
      <c r="D979" s="10" t="s">
        <v>104</v>
      </c>
      <c r="E979" s="163"/>
      <c r="F979" s="163"/>
      <c r="G979" s="163"/>
      <c r="H979" s="57" t="s">
        <v>1633</v>
      </c>
      <c r="I979" s="25" t="s">
        <v>1634</v>
      </c>
      <c r="J979" s="10" t="s">
        <v>390</v>
      </c>
    </row>
    <row r="980" spans="1:10" s="41" customFormat="1" ht="19.5" customHeight="1">
      <c r="A980" s="11"/>
      <c r="B980" s="47"/>
      <c r="C980" s="47" t="s">
        <v>1635</v>
      </c>
      <c r="D980" s="11"/>
      <c r="E980" s="146"/>
      <c r="F980" s="146"/>
      <c r="G980" s="146"/>
      <c r="H980" s="61" t="s">
        <v>1636</v>
      </c>
      <c r="I980" s="66" t="s">
        <v>1637</v>
      </c>
      <c r="J980" s="11"/>
    </row>
    <row r="981" spans="1:10" s="41" customFormat="1" ht="21" customHeight="1">
      <c r="A981" s="9">
        <v>20</v>
      </c>
      <c r="B981" s="50" t="s">
        <v>1638</v>
      </c>
      <c r="C981" s="50" t="s">
        <v>1639</v>
      </c>
      <c r="D981" s="9" t="s">
        <v>459</v>
      </c>
      <c r="E981" s="93">
        <v>51000</v>
      </c>
      <c r="F981" s="93">
        <v>30000</v>
      </c>
      <c r="G981" s="93">
        <v>20000</v>
      </c>
      <c r="H981" s="52" t="s">
        <v>1640</v>
      </c>
      <c r="I981" s="26" t="s">
        <v>1641</v>
      </c>
      <c r="J981" s="9" t="s">
        <v>21</v>
      </c>
    </row>
    <row r="982" spans="1:10" s="41" customFormat="1" ht="21" customHeight="1">
      <c r="A982" s="10"/>
      <c r="B982" s="55" t="s">
        <v>1642</v>
      </c>
      <c r="C982" s="55" t="s">
        <v>1643</v>
      </c>
      <c r="D982" s="10" t="s">
        <v>104</v>
      </c>
      <c r="E982" s="163"/>
      <c r="F982" s="163"/>
      <c r="G982" s="163"/>
      <c r="H982" s="57" t="s">
        <v>1644</v>
      </c>
      <c r="I982" s="25" t="s">
        <v>1645</v>
      </c>
      <c r="J982" s="10" t="s">
        <v>390</v>
      </c>
    </row>
    <row r="983" spans="1:10" s="41" customFormat="1" ht="21" customHeight="1">
      <c r="A983" s="11"/>
      <c r="B983" s="47"/>
      <c r="C983" s="47" t="s">
        <v>46</v>
      </c>
      <c r="D983" s="11"/>
      <c r="E983" s="146"/>
      <c r="F983" s="146"/>
      <c r="G983" s="146"/>
      <c r="H983" s="61"/>
      <c r="I983" s="66" t="s">
        <v>1646</v>
      </c>
      <c r="J983" s="11"/>
    </row>
    <row r="984" spans="1:10" s="41" customFormat="1" ht="21" customHeight="1">
      <c r="A984" s="9">
        <v>21</v>
      </c>
      <c r="B984" s="50" t="s">
        <v>1647</v>
      </c>
      <c r="C984" s="50" t="s">
        <v>1648</v>
      </c>
      <c r="D984" s="9" t="s">
        <v>459</v>
      </c>
      <c r="E984" s="93">
        <v>15000</v>
      </c>
      <c r="F984" s="93">
        <v>15000</v>
      </c>
      <c r="G984" s="93">
        <v>15000</v>
      </c>
      <c r="H984" s="52" t="s">
        <v>1649</v>
      </c>
      <c r="I984" s="26" t="s">
        <v>1650</v>
      </c>
      <c r="J984" s="9" t="s">
        <v>21</v>
      </c>
    </row>
    <row r="985" spans="1:10" s="41" customFormat="1" ht="21" customHeight="1">
      <c r="A985" s="11"/>
      <c r="B985" s="47" t="s">
        <v>1651</v>
      </c>
      <c r="C985" s="47" t="s">
        <v>1652</v>
      </c>
      <c r="D985" s="11" t="s">
        <v>104</v>
      </c>
      <c r="E985" s="146"/>
      <c r="F985" s="146"/>
      <c r="G985" s="146"/>
      <c r="H985" s="61" t="s">
        <v>1653</v>
      </c>
      <c r="I985" s="66" t="s">
        <v>1654</v>
      </c>
      <c r="J985" s="11" t="s">
        <v>390</v>
      </c>
    </row>
    <row r="986" spans="1:10" s="41" customFormat="1" ht="21" customHeight="1">
      <c r="A986" s="9">
        <v>22</v>
      </c>
      <c r="B986" s="50" t="s">
        <v>1580</v>
      </c>
      <c r="C986" s="50" t="s">
        <v>1655</v>
      </c>
      <c r="D986" s="9" t="s">
        <v>459</v>
      </c>
      <c r="E986" s="93">
        <v>30000</v>
      </c>
      <c r="F986" s="93">
        <v>20000</v>
      </c>
      <c r="G986" s="93">
        <v>10000</v>
      </c>
      <c r="H986" s="52" t="s">
        <v>1656</v>
      </c>
      <c r="I986" s="26" t="s">
        <v>1657</v>
      </c>
      <c r="J986" s="9" t="s">
        <v>21</v>
      </c>
    </row>
    <row r="987" spans="1:10" s="41" customFormat="1" ht="21" customHeight="1">
      <c r="A987" s="10"/>
      <c r="B987" s="55" t="s">
        <v>1658</v>
      </c>
      <c r="C987" s="55" t="s">
        <v>1659</v>
      </c>
      <c r="D987" s="10" t="s">
        <v>104</v>
      </c>
      <c r="E987" s="163"/>
      <c r="F987" s="163"/>
      <c r="G987" s="163"/>
      <c r="H987" s="57" t="s">
        <v>1586</v>
      </c>
      <c r="I987" s="25" t="s">
        <v>1660</v>
      </c>
      <c r="J987" s="10" t="s">
        <v>390</v>
      </c>
    </row>
    <row r="988" spans="1:10" s="41" customFormat="1" ht="21" customHeight="1">
      <c r="A988" s="9">
        <v>23</v>
      </c>
      <c r="B988" s="50" t="s">
        <v>1661</v>
      </c>
      <c r="C988" s="50" t="s">
        <v>1662</v>
      </c>
      <c r="D988" s="9" t="s">
        <v>459</v>
      </c>
      <c r="E988" s="93">
        <v>25000</v>
      </c>
      <c r="F988" s="93">
        <v>25000</v>
      </c>
      <c r="G988" s="93">
        <v>25000</v>
      </c>
      <c r="H988" s="52" t="s">
        <v>1663</v>
      </c>
      <c r="I988" s="26" t="s">
        <v>1664</v>
      </c>
      <c r="J988" s="9" t="s">
        <v>21</v>
      </c>
    </row>
    <row r="989" spans="1:10" s="41" customFormat="1" ht="21.75" customHeight="1">
      <c r="A989" s="10"/>
      <c r="B989" s="55" t="s">
        <v>1665</v>
      </c>
      <c r="C989" s="55" t="s">
        <v>1666</v>
      </c>
      <c r="D989" s="10" t="s">
        <v>104</v>
      </c>
      <c r="E989" s="163"/>
      <c r="F989" s="163"/>
      <c r="G989" s="163"/>
      <c r="H989" s="57" t="s">
        <v>1667</v>
      </c>
      <c r="I989" s="25" t="s">
        <v>1668</v>
      </c>
      <c r="J989" s="10" t="s">
        <v>390</v>
      </c>
    </row>
    <row r="990" spans="1:10" s="41" customFormat="1" ht="21.75" customHeight="1">
      <c r="A990" s="10"/>
      <c r="B990" s="55"/>
      <c r="C990" s="55" t="s">
        <v>79</v>
      </c>
      <c r="D990" s="10"/>
      <c r="E990" s="163"/>
      <c r="F990" s="163"/>
      <c r="G990" s="163"/>
      <c r="H990" s="57"/>
      <c r="I990" s="25" t="s">
        <v>1669</v>
      </c>
      <c r="J990" s="10"/>
    </row>
    <row r="991" spans="1:10" s="41" customFormat="1" ht="21.75" customHeight="1">
      <c r="A991" s="9">
        <v>24</v>
      </c>
      <c r="B991" s="50" t="s">
        <v>1670</v>
      </c>
      <c r="C991" s="50" t="s">
        <v>1671</v>
      </c>
      <c r="D991" s="9" t="s">
        <v>459</v>
      </c>
      <c r="E991" s="93">
        <v>25000</v>
      </c>
      <c r="F991" s="93">
        <v>25000</v>
      </c>
      <c r="G991" s="93">
        <v>25000</v>
      </c>
      <c r="H991" s="52" t="s">
        <v>2512</v>
      </c>
      <c r="I991" s="26" t="s">
        <v>1672</v>
      </c>
      <c r="J991" s="9" t="s">
        <v>21</v>
      </c>
    </row>
    <row r="992" spans="1:10" s="41" customFormat="1" ht="21.75" customHeight="1">
      <c r="A992" s="10"/>
      <c r="B992" s="55"/>
      <c r="C992" s="55" t="s">
        <v>1673</v>
      </c>
      <c r="D992" s="10" t="s">
        <v>104</v>
      </c>
      <c r="E992" s="163"/>
      <c r="F992" s="163"/>
      <c r="G992" s="163"/>
      <c r="H992" s="57" t="s">
        <v>2513</v>
      </c>
      <c r="I992" s="25" t="s">
        <v>1674</v>
      </c>
      <c r="J992" s="10" t="s">
        <v>390</v>
      </c>
    </row>
    <row r="993" spans="1:10" s="41" customFormat="1" ht="21.75" customHeight="1">
      <c r="A993" s="11"/>
      <c r="B993" s="47"/>
      <c r="C993" s="47"/>
      <c r="D993" s="11"/>
      <c r="E993" s="146"/>
      <c r="F993" s="146"/>
      <c r="G993" s="146"/>
      <c r="H993" s="61"/>
      <c r="I993" s="66" t="s">
        <v>1675</v>
      </c>
      <c r="J993" s="11"/>
    </row>
    <row r="994" spans="1:10" ht="19.5" customHeight="1">
      <c r="A994" s="275" t="s">
        <v>4</v>
      </c>
      <c r="B994" s="277" t="s">
        <v>5</v>
      </c>
      <c r="C994" s="277" t="s">
        <v>6</v>
      </c>
      <c r="D994" s="278" t="s">
        <v>7</v>
      </c>
      <c r="E994" s="279" t="s">
        <v>8</v>
      </c>
      <c r="F994" s="280"/>
      <c r="G994" s="281"/>
      <c r="H994" s="63" t="s">
        <v>9</v>
      </c>
      <c r="I994" s="278" t="s">
        <v>10</v>
      </c>
      <c r="J994" s="211" t="s">
        <v>11</v>
      </c>
    </row>
    <row r="995" spans="1:10" s="41" customFormat="1" ht="19.5" customHeight="1">
      <c r="A995" s="276"/>
      <c r="B995" s="277"/>
      <c r="C995" s="277"/>
      <c r="D995" s="278"/>
      <c r="E995" s="213" t="s">
        <v>12</v>
      </c>
      <c r="F995" s="213" t="s">
        <v>13</v>
      </c>
      <c r="G995" s="213" t="s">
        <v>14</v>
      </c>
      <c r="H995" s="65" t="s">
        <v>15</v>
      </c>
      <c r="I995" s="278"/>
      <c r="J995" s="212" t="s">
        <v>16</v>
      </c>
    </row>
    <row r="996" spans="1:10" s="41" customFormat="1" ht="21.75" customHeight="1">
      <c r="A996" s="9">
        <v>25</v>
      </c>
      <c r="B996" s="50" t="s">
        <v>1676</v>
      </c>
      <c r="C996" s="50" t="s">
        <v>1677</v>
      </c>
      <c r="D996" s="9" t="s">
        <v>459</v>
      </c>
      <c r="E996" s="93">
        <v>25000</v>
      </c>
      <c r="F996" s="93">
        <v>25000</v>
      </c>
      <c r="G996" s="93">
        <v>25000</v>
      </c>
      <c r="H996" s="52" t="s">
        <v>2514</v>
      </c>
      <c r="I996" s="26" t="s">
        <v>1678</v>
      </c>
      <c r="J996" s="9" t="s">
        <v>21</v>
      </c>
    </row>
    <row r="997" spans="1:10" s="41" customFormat="1" ht="16.5" customHeight="1">
      <c r="A997" s="10"/>
      <c r="B997" s="55" t="s">
        <v>1679</v>
      </c>
      <c r="C997" s="55" t="s">
        <v>1680</v>
      </c>
      <c r="D997" s="10" t="s">
        <v>104</v>
      </c>
      <c r="E997" s="163"/>
      <c r="F997" s="163"/>
      <c r="G997" s="163"/>
      <c r="H997" s="57" t="s">
        <v>2584</v>
      </c>
      <c r="I997" s="25" t="s">
        <v>1681</v>
      </c>
      <c r="J997" s="10" t="s">
        <v>390</v>
      </c>
    </row>
    <row r="998" spans="1:10" ht="16.5" customHeight="1">
      <c r="A998" s="11"/>
      <c r="B998" s="47" t="s">
        <v>1682</v>
      </c>
      <c r="C998" s="47" t="s">
        <v>1683</v>
      </c>
      <c r="D998" s="11"/>
      <c r="E998" s="146"/>
      <c r="F998" s="146"/>
      <c r="G998" s="146"/>
      <c r="H998" s="61" t="s">
        <v>2585</v>
      </c>
      <c r="I998" s="66" t="s">
        <v>1684</v>
      </c>
      <c r="J998" s="11"/>
    </row>
    <row r="999" spans="1:10" ht="16.5" customHeight="1">
      <c r="A999" s="9">
        <v>26</v>
      </c>
      <c r="B999" s="50" t="s">
        <v>1685</v>
      </c>
      <c r="C999" s="50" t="s">
        <v>1686</v>
      </c>
      <c r="D999" s="9" t="s">
        <v>459</v>
      </c>
      <c r="E999" s="93">
        <v>35000</v>
      </c>
      <c r="F999" s="93">
        <v>20000</v>
      </c>
      <c r="G999" s="93">
        <v>20000</v>
      </c>
      <c r="H999" s="52" t="s">
        <v>2510</v>
      </c>
      <c r="I999" s="26" t="s">
        <v>1687</v>
      </c>
      <c r="J999" s="9" t="s">
        <v>21</v>
      </c>
    </row>
    <row r="1000" spans="1:10" ht="16.5" customHeight="1">
      <c r="A1000" s="10"/>
      <c r="B1000" s="55" t="s">
        <v>1688</v>
      </c>
      <c r="C1000" s="55" t="s">
        <v>1689</v>
      </c>
      <c r="D1000" s="10" t="s">
        <v>104</v>
      </c>
      <c r="E1000" s="163"/>
      <c r="F1000" s="163"/>
      <c r="G1000" s="163"/>
      <c r="H1000" s="57" t="s">
        <v>2511</v>
      </c>
      <c r="I1000" s="25" t="s">
        <v>1690</v>
      </c>
      <c r="J1000" s="10" t="s">
        <v>390</v>
      </c>
    </row>
    <row r="1001" spans="1:10" ht="16.5" customHeight="1">
      <c r="A1001" s="10"/>
      <c r="B1001" s="55"/>
      <c r="C1001" s="55" t="s">
        <v>1691</v>
      </c>
      <c r="D1001" s="10"/>
      <c r="E1001" s="163"/>
      <c r="F1001" s="163"/>
      <c r="G1001" s="163"/>
      <c r="H1001" s="57"/>
      <c r="I1001" s="25" t="s">
        <v>1692</v>
      </c>
      <c r="J1001" s="10"/>
    </row>
    <row r="1002" spans="1:10" ht="16.5" customHeight="1">
      <c r="A1002" s="9">
        <v>27</v>
      </c>
      <c r="B1002" s="50" t="s">
        <v>2446</v>
      </c>
      <c r="C1002" s="50" t="s">
        <v>1693</v>
      </c>
      <c r="D1002" s="9" t="s">
        <v>1694</v>
      </c>
      <c r="E1002" s="93">
        <v>150000</v>
      </c>
      <c r="F1002" s="93">
        <v>150000</v>
      </c>
      <c r="G1002" s="93" t="s">
        <v>251</v>
      </c>
      <c r="H1002" s="52" t="s">
        <v>1695</v>
      </c>
      <c r="I1002" s="26" t="s">
        <v>1696</v>
      </c>
      <c r="J1002" s="9" t="s">
        <v>21</v>
      </c>
    </row>
    <row r="1003" spans="1:10" ht="16.5" customHeight="1">
      <c r="A1003" s="11"/>
      <c r="B1003" s="47" t="s">
        <v>1697</v>
      </c>
      <c r="C1003" s="47" t="s">
        <v>1698</v>
      </c>
      <c r="D1003" s="11"/>
      <c r="E1003" s="146"/>
      <c r="F1003" s="146"/>
      <c r="G1003" s="146"/>
      <c r="H1003" s="61" t="s">
        <v>1699</v>
      </c>
      <c r="I1003" s="66" t="s">
        <v>1700</v>
      </c>
      <c r="J1003" s="11" t="s">
        <v>390</v>
      </c>
    </row>
    <row r="1004" spans="1:10" ht="16.5" customHeight="1">
      <c r="A1004" s="27"/>
      <c r="B1004" s="274" t="s">
        <v>1707</v>
      </c>
      <c r="C1004" s="274"/>
      <c r="D1004" s="27"/>
      <c r="E1004" s="169"/>
      <c r="F1004" s="169"/>
      <c r="G1004" s="169"/>
      <c r="H1004" s="78"/>
      <c r="I1004" s="18"/>
      <c r="J1004" s="27"/>
    </row>
    <row r="1005" spans="1:10" s="41" customFormat="1" ht="16.5" customHeight="1">
      <c r="A1005" s="275" t="s">
        <v>4</v>
      </c>
      <c r="B1005" s="277" t="s">
        <v>5</v>
      </c>
      <c r="C1005" s="277" t="s">
        <v>6</v>
      </c>
      <c r="D1005" s="278" t="s">
        <v>7</v>
      </c>
      <c r="E1005" s="279" t="s">
        <v>8</v>
      </c>
      <c r="F1005" s="280"/>
      <c r="G1005" s="281"/>
      <c r="H1005" s="63" t="s">
        <v>9</v>
      </c>
      <c r="I1005" s="278" t="s">
        <v>10</v>
      </c>
      <c r="J1005" s="21" t="s">
        <v>11</v>
      </c>
    </row>
    <row r="1006" spans="1:10" s="41" customFormat="1" ht="16.5" customHeight="1">
      <c r="A1006" s="276"/>
      <c r="B1006" s="277"/>
      <c r="C1006" s="277"/>
      <c r="D1006" s="278"/>
      <c r="E1006" s="170" t="s">
        <v>12</v>
      </c>
      <c r="F1006" s="170" t="s">
        <v>13</v>
      </c>
      <c r="G1006" s="170" t="s">
        <v>14</v>
      </c>
      <c r="H1006" s="65" t="s">
        <v>15</v>
      </c>
      <c r="I1006" s="278"/>
      <c r="J1006" s="23" t="s">
        <v>16</v>
      </c>
    </row>
    <row r="1007" spans="1:10" s="41" customFormat="1" ht="16.5" customHeight="1">
      <c r="A1007" s="9">
        <v>1</v>
      </c>
      <c r="B1007" s="38" t="s">
        <v>1708</v>
      </c>
      <c r="C1007" s="38" t="s">
        <v>1709</v>
      </c>
      <c r="D1007" s="9" t="s">
        <v>1710</v>
      </c>
      <c r="E1007" s="166">
        <v>300000</v>
      </c>
      <c r="F1007" s="166">
        <v>300000</v>
      </c>
      <c r="G1007" s="166">
        <v>300000</v>
      </c>
      <c r="H1007" s="39" t="s">
        <v>1711</v>
      </c>
      <c r="I1007" s="40" t="s">
        <v>1712</v>
      </c>
      <c r="J1007" s="9" t="s">
        <v>21</v>
      </c>
    </row>
    <row r="1008" spans="1:10" s="41" customFormat="1" ht="16.5" customHeight="1">
      <c r="A1008" s="10"/>
      <c r="B1008" s="42" t="s">
        <v>1713</v>
      </c>
      <c r="C1008" s="42" t="s">
        <v>1714</v>
      </c>
      <c r="D1008" s="10" t="s">
        <v>1715</v>
      </c>
      <c r="E1008" s="167"/>
      <c r="F1008" s="167"/>
      <c r="G1008" s="167"/>
      <c r="H1008" s="44" t="s">
        <v>1716</v>
      </c>
      <c r="I1008" s="45" t="s">
        <v>1717</v>
      </c>
      <c r="J1008" s="10" t="s">
        <v>159</v>
      </c>
    </row>
    <row r="1009" spans="1:10" s="41" customFormat="1" ht="16.5" customHeight="1">
      <c r="A1009" s="10"/>
      <c r="B1009" s="42" t="s">
        <v>1718</v>
      </c>
      <c r="C1009" s="42" t="s">
        <v>1719</v>
      </c>
      <c r="D1009" s="25"/>
      <c r="E1009" s="167"/>
      <c r="F1009" s="167"/>
      <c r="G1009" s="167"/>
      <c r="H1009" s="44" t="s">
        <v>1720</v>
      </c>
      <c r="I1009" s="45" t="s">
        <v>1721</v>
      </c>
      <c r="J1009" s="10"/>
    </row>
    <row r="1010" spans="1:10" s="41" customFormat="1" ht="16.5" customHeight="1">
      <c r="A1010" s="11"/>
      <c r="B1010" s="46" t="s">
        <v>1722</v>
      </c>
      <c r="C1010" s="46"/>
      <c r="D1010" s="11"/>
      <c r="E1010" s="181"/>
      <c r="F1010" s="181"/>
      <c r="G1010" s="181"/>
      <c r="H1010" s="48"/>
      <c r="I1010" s="95" t="s">
        <v>30</v>
      </c>
      <c r="J1010" s="11"/>
    </row>
    <row r="1011" spans="1:10" s="41" customFormat="1" ht="16.5" customHeight="1">
      <c r="A1011" s="9">
        <v>2</v>
      </c>
      <c r="B1011" s="38" t="s">
        <v>1723</v>
      </c>
      <c r="C1011" s="38" t="s">
        <v>1724</v>
      </c>
      <c r="D1011" s="9" t="s">
        <v>1725</v>
      </c>
      <c r="E1011" s="166">
        <v>50000</v>
      </c>
      <c r="F1011" s="166">
        <v>50000</v>
      </c>
      <c r="G1011" s="166">
        <v>50000</v>
      </c>
      <c r="H1011" s="39" t="s">
        <v>1711</v>
      </c>
      <c r="I1011" s="40" t="s">
        <v>1726</v>
      </c>
      <c r="J1011" s="9" t="s">
        <v>21</v>
      </c>
    </row>
    <row r="1012" spans="1:10" s="41" customFormat="1" ht="15.75" customHeight="1">
      <c r="A1012" s="10"/>
      <c r="B1012" s="42" t="s">
        <v>356</v>
      </c>
      <c r="C1012" s="42" t="s">
        <v>1727</v>
      </c>
      <c r="D1012" s="10" t="s">
        <v>104</v>
      </c>
      <c r="E1012" s="167"/>
      <c r="F1012" s="167"/>
      <c r="G1012" s="167"/>
      <c r="H1012" s="44" t="s">
        <v>1728</v>
      </c>
      <c r="I1012" s="45" t="s">
        <v>1729</v>
      </c>
      <c r="J1012" s="10" t="s">
        <v>159</v>
      </c>
    </row>
    <row r="1013" spans="1:10" s="41" customFormat="1" ht="15.75" customHeight="1">
      <c r="A1013" s="11"/>
      <c r="B1013" s="46"/>
      <c r="C1013" s="46"/>
      <c r="D1013" s="11"/>
      <c r="E1013" s="181"/>
      <c r="F1013" s="181"/>
      <c r="G1013" s="181"/>
      <c r="H1013" s="48" t="s">
        <v>149</v>
      </c>
      <c r="I1013" s="95"/>
      <c r="J1013" s="11"/>
    </row>
    <row r="1014" spans="1:10" s="41" customFormat="1" ht="15.75" customHeight="1">
      <c r="A1014" s="9">
        <v>3</v>
      </c>
      <c r="B1014" s="38" t="s">
        <v>1730</v>
      </c>
      <c r="C1014" s="38" t="s">
        <v>1731</v>
      </c>
      <c r="D1014" s="9" t="s">
        <v>1732</v>
      </c>
      <c r="E1014" s="166">
        <v>100000</v>
      </c>
      <c r="F1014" s="166">
        <v>100000</v>
      </c>
      <c r="G1014" s="166">
        <v>100000</v>
      </c>
      <c r="H1014" s="39" t="s">
        <v>1733</v>
      </c>
      <c r="I1014" s="40" t="s">
        <v>1734</v>
      </c>
      <c r="J1014" s="9" t="s">
        <v>21</v>
      </c>
    </row>
    <row r="1015" spans="1:10" s="41" customFormat="1" ht="15.75" customHeight="1">
      <c r="A1015" s="10"/>
      <c r="B1015" s="42" t="s">
        <v>1735</v>
      </c>
      <c r="C1015" s="42" t="s">
        <v>1736</v>
      </c>
      <c r="D1015" s="10" t="s">
        <v>2586</v>
      </c>
      <c r="E1015" s="167"/>
      <c r="F1015" s="167"/>
      <c r="G1015" s="167"/>
      <c r="H1015" s="44" t="s">
        <v>1737</v>
      </c>
      <c r="I1015" s="45" t="s">
        <v>1738</v>
      </c>
      <c r="J1015" s="10" t="s">
        <v>159</v>
      </c>
    </row>
    <row r="1016" spans="1:10" s="41" customFormat="1" ht="15.75" customHeight="1">
      <c r="A1016" s="10"/>
      <c r="B1016" s="55"/>
      <c r="C1016" s="55"/>
      <c r="D1016" s="10" t="s">
        <v>2587</v>
      </c>
      <c r="E1016" s="163"/>
      <c r="F1016" s="163"/>
      <c r="G1016" s="163"/>
      <c r="H1016" s="57"/>
      <c r="I1016" s="25" t="s">
        <v>1739</v>
      </c>
      <c r="J1016" s="10"/>
    </row>
    <row r="1017" spans="1:10" s="41" customFormat="1" ht="15.75" customHeight="1">
      <c r="A1017" s="11"/>
      <c r="B1017" s="47"/>
      <c r="C1017" s="47"/>
      <c r="D1017" s="11" t="s">
        <v>356</v>
      </c>
      <c r="E1017" s="146"/>
      <c r="F1017" s="146"/>
      <c r="G1017" s="146"/>
      <c r="H1017" s="61"/>
      <c r="I1017" s="66"/>
      <c r="J1017" s="11"/>
    </row>
    <row r="1018" spans="1:10" s="41" customFormat="1" ht="15.75" customHeight="1">
      <c r="A1018" s="27"/>
      <c r="B1018" s="274" t="s">
        <v>1740</v>
      </c>
      <c r="C1018" s="274"/>
      <c r="D1018" s="274"/>
      <c r="E1018" s="169"/>
      <c r="F1018" s="169"/>
      <c r="G1018" s="169"/>
      <c r="H1018" s="91"/>
      <c r="I1018" s="18"/>
      <c r="J1018" s="27"/>
    </row>
    <row r="1019" spans="1:10" s="41" customFormat="1" ht="15.75" customHeight="1">
      <c r="A1019" s="275" t="s">
        <v>4</v>
      </c>
      <c r="B1019" s="277" t="s">
        <v>5</v>
      </c>
      <c r="C1019" s="277" t="s">
        <v>6</v>
      </c>
      <c r="D1019" s="278" t="s">
        <v>7</v>
      </c>
      <c r="E1019" s="279" t="s">
        <v>8</v>
      </c>
      <c r="F1019" s="280"/>
      <c r="G1019" s="281"/>
      <c r="H1019" s="63" t="s">
        <v>9</v>
      </c>
      <c r="I1019" s="278" t="s">
        <v>10</v>
      </c>
      <c r="J1019" s="21" t="s">
        <v>11</v>
      </c>
    </row>
    <row r="1020" spans="1:10" s="41" customFormat="1" ht="15.75" customHeight="1">
      <c r="A1020" s="276"/>
      <c r="B1020" s="277"/>
      <c r="C1020" s="277"/>
      <c r="D1020" s="278"/>
      <c r="E1020" s="170" t="s">
        <v>12</v>
      </c>
      <c r="F1020" s="170" t="s">
        <v>13</v>
      </c>
      <c r="G1020" s="170" t="s">
        <v>14</v>
      </c>
      <c r="H1020" s="65" t="s">
        <v>15</v>
      </c>
      <c r="I1020" s="278"/>
      <c r="J1020" s="23" t="s">
        <v>16</v>
      </c>
    </row>
    <row r="1021" spans="1:10" ht="15.75" customHeight="1">
      <c r="A1021" s="9">
        <v>1</v>
      </c>
      <c r="B1021" s="38" t="s">
        <v>1741</v>
      </c>
      <c r="C1021" s="38" t="s">
        <v>1742</v>
      </c>
      <c r="D1021" s="7" t="s">
        <v>19</v>
      </c>
      <c r="E1021" s="166">
        <v>400000</v>
      </c>
      <c r="F1021" s="166">
        <v>300000</v>
      </c>
      <c r="G1021" s="166">
        <v>100000</v>
      </c>
      <c r="H1021" s="39" t="s">
        <v>1743</v>
      </c>
      <c r="I1021" s="40" t="s">
        <v>1744</v>
      </c>
      <c r="J1021" s="9" t="s">
        <v>21</v>
      </c>
    </row>
    <row r="1022" spans="1:10" ht="15.75" customHeight="1">
      <c r="A1022" s="10"/>
      <c r="B1022" s="42" t="s">
        <v>1745</v>
      </c>
      <c r="C1022" s="42" t="s">
        <v>1746</v>
      </c>
      <c r="D1022" s="8"/>
      <c r="E1022" s="167"/>
      <c r="F1022" s="167"/>
      <c r="G1022" s="167"/>
      <c r="H1022" s="44" t="s">
        <v>1747</v>
      </c>
      <c r="I1022" s="45" t="s">
        <v>1748</v>
      </c>
      <c r="J1022" s="10" t="s">
        <v>159</v>
      </c>
    </row>
    <row r="1023" spans="1:10" ht="15.75" customHeight="1">
      <c r="A1023" s="11"/>
      <c r="B1023" s="46" t="s">
        <v>1749</v>
      </c>
      <c r="C1023" s="46"/>
      <c r="D1023" s="15"/>
      <c r="E1023" s="181"/>
      <c r="F1023" s="181"/>
      <c r="G1023" s="181"/>
      <c r="H1023" s="48"/>
      <c r="I1023" s="95"/>
      <c r="J1023" s="15"/>
    </row>
    <row r="1024" spans="1:10" ht="19.5" customHeight="1">
      <c r="A1024" s="275" t="s">
        <v>4</v>
      </c>
      <c r="B1024" s="277" t="s">
        <v>5</v>
      </c>
      <c r="C1024" s="277" t="s">
        <v>6</v>
      </c>
      <c r="D1024" s="278" t="s">
        <v>7</v>
      </c>
      <c r="E1024" s="279" t="s">
        <v>8</v>
      </c>
      <c r="F1024" s="280"/>
      <c r="G1024" s="281"/>
      <c r="H1024" s="63" t="s">
        <v>9</v>
      </c>
      <c r="I1024" s="278" t="s">
        <v>10</v>
      </c>
      <c r="J1024" s="211" t="s">
        <v>11</v>
      </c>
    </row>
    <row r="1025" spans="1:10" s="41" customFormat="1" ht="19.5" customHeight="1">
      <c r="A1025" s="276"/>
      <c r="B1025" s="277"/>
      <c r="C1025" s="277"/>
      <c r="D1025" s="278"/>
      <c r="E1025" s="213" t="s">
        <v>12</v>
      </c>
      <c r="F1025" s="213" t="s">
        <v>13</v>
      </c>
      <c r="G1025" s="213" t="s">
        <v>14</v>
      </c>
      <c r="H1025" s="65" t="s">
        <v>15</v>
      </c>
      <c r="I1025" s="278"/>
      <c r="J1025" s="212" t="s">
        <v>16</v>
      </c>
    </row>
    <row r="1026" spans="1:10" ht="19.5" customHeight="1">
      <c r="A1026" s="9">
        <v>2</v>
      </c>
      <c r="B1026" s="50" t="s">
        <v>1750</v>
      </c>
      <c r="C1026" s="50" t="s">
        <v>1751</v>
      </c>
      <c r="D1026" s="9" t="s">
        <v>1752</v>
      </c>
      <c r="E1026" s="93">
        <v>1000000</v>
      </c>
      <c r="F1026" s="93" t="s">
        <v>251</v>
      </c>
      <c r="G1026" s="93" t="s">
        <v>251</v>
      </c>
      <c r="H1026" s="52" t="s">
        <v>1753</v>
      </c>
      <c r="I1026" s="26" t="s">
        <v>1754</v>
      </c>
      <c r="J1026" s="9" t="s">
        <v>21</v>
      </c>
    </row>
    <row r="1027" spans="1:10" ht="19.5" customHeight="1">
      <c r="A1027" s="10"/>
      <c r="B1027" s="55"/>
      <c r="C1027" s="55" t="s">
        <v>1755</v>
      </c>
      <c r="D1027" s="10"/>
      <c r="E1027" s="163"/>
      <c r="F1027" s="163"/>
      <c r="G1027" s="163"/>
      <c r="H1027" s="57" t="s">
        <v>1756</v>
      </c>
      <c r="I1027" s="25" t="s">
        <v>1757</v>
      </c>
      <c r="J1027" s="10" t="s">
        <v>159</v>
      </c>
    </row>
    <row r="1028" spans="1:10" ht="19.5" customHeight="1">
      <c r="A1028" s="11"/>
      <c r="B1028" s="47"/>
      <c r="C1028" s="47" t="s">
        <v>1758</v>
      </c>
      <c r="D1028" s="11"/>
      <c r="E1028" s="146"/>
      <c r="F1028" s="146"/>
      <c r="G1028" s="146"/>
      <c r="H1028" s="61"/>
      <c r="I1028" s="66" t="s">
        <v>1759</v>
      </c>
      <c r="J1028" s="11"/>
    </row>
    <row r="1029" spans="1:10" ht="19.5" customHeight="1">
      <c r="A1029" s="10">
        <v>3</v>
      </c>
      <c r="B1029" s="55" t="s">
        <v>2447</v>
      </c>
      <c r="C1029" s="55" t="s">
        <v>2448</v>
      </c>
      <c r="D1029" s="10" t="s">
        <v>1752</v>
      </c>
      <c r="E1029" s="163" t="s">
        <v>137</v>
      </c>
      <c r="F1029" s="163">
        <v>2000000</v>
      </c>
      <c r="G1029" s="163" t="s">
        <v>137</v>
      </c>
      <c r="H1029" s="57" t="s">
        <v>2588</v>
      </c>
      <c r="I1029" s="25" t="s">
        <v>2449</v>
      </c>
      <c r="J1029" s="10" t="s">
        <v>21</v>
      </c>
    </row>
    <row r="1030" spans="1:10" ht="19.5" customHeight="1">
      <c r="A1030" s="10"/>
      <c r="B1030" s="55"/>
      <c r="C1030" s="55" t="s">
        <v>1065</v>
      </c>
      <c r="D1030" s="10"/>
      <c r="E1030" s="163"/>
      <c r="F1030" s="163"/>
      <c r="G1030" s="163"/>
      <c r="H1030" s="57" t="s">
        <v>2589</v>
      </c>
      <c r="I1030" s="25"/>
      <c r="J1030" s="10"/>
    </row>
    <row r="1031" spans="1:10" ht="19.5" customHeight="1">
      <c r="A1031" s="9">
        <v>4</v>
      </c>
      <c r="B1031" s="50" t="s">
        <v>1760</v>
      </c>
      <c r="C1031" s="50" t="s">
        <v>1761</v>
      </c>
      <c r="D1031" s="9" t="s">
        <v>356</v>
      </c>
      <c r="E1031" s="93" t="s">
        <v>251</v>
      </c>
      <c r="F1031" s="93">
        <v>800000</v>
      </c>
      <c r="G1031" s="93" t="s">
        <v>251</v>
      </c>
      <c r="H1031" s="52" t="s">
        <v>1762</v>
      </c>
      <c r="I1031" s="26" t="s">
        <v>1763</v>
      </c>
      <c r="J1031" s="9" t="s">
        <v>21</v>
      </c>
    </row>
    <row r="1032" spans="1:10" ht="19.5" customHeight="1">
      <c r="A1032" s="10"/>
      <c r="B1032" s="55" t="s">
        <v>1499</v>
      </c>
      <c r="C1032" s="55" t="s">
        <v>356</v>
      </c>
      <c r="D1032" s="10"/>
      <c r="E1032" s="163"/>
      <c r="F1032" s="163"/>
      <c r="G1032" s="163"/>
      <c r="H1032" s="57" t="s">
        <v>1764</v>
      </c>
      <c r="I1032" s="25" t="s">
        <v>1765</v>
      </c>
      <c r="J1032" s="10" t="s">
        <v>159</v>
      </c>
    </row>
    <row r="1033" spans="1:10" ht="19.5" customHeight="1">
      <c r="A1033" s="11"/>
      <c r="B1033" s="47"/>
      <c r="C1033" s="47"/>
      <c r="D1033" s="11"/>
      <c r="E1033" s="146"/>
      <c r="F1033" s="146"/>
      <c r="G1033" s="146"/>
      <c r="H1033" s="61"/>
      <c r="I1033" s="66" t="s">
        <v>1766</v>
      </c>
      <c r="J1033" s="11"/>
    </row>
    <row r="1034" spans="1:10" ht="19.5" customHeight="1">
      <c r="A1034" s="10">
        <v>5</v>
      </c>
      <c r="B1034" s="42" t="s">
        <v>1767</v>
      </c>
      <c r="C1034" s="42" t="s">
        <v>1768</v>
      </c>
      <c r="D1034" s="8" t="s">
        <v>19</v>
      </c>
      <c r="E1034" s="167">
        <v>20000</v>
      </c>
      <c r="F1034" s="167">
        <v>20000</v>
      </c>
      <c r="G1034" s="167">
        <v>20000</v>
      </c>
      <c r="H1034" s="44" t="s">
        <v>836</v>
      </c>
      <c r="I1034" s="45" t="s">
        <v>1769</v>
      </c>
      <c r="J1034" s="10" t="s">
        <v>21</v>
      </c>
    </row>
    <row r="1035" spans="1:10" ht="19.5" customHeight="1">
      <c r="A1035" s="10"/>
      <c r="B1035" s="42" t="s">
        <v>1770</v>
      </c>
      <c r="C1035" s="42" t="s">
        <v>1771</v>
      </c>
      <c r="D1035" s="8"/>
      <c r="E1035" s="167"/>
      <c r="F1035" s="167"/>
      <c r="G1035" s="167"/>
      <c r="H1035" s="44" t="s">
        <v>2590</v>
      </c>
      <c r="I1035" s="45" t="s">
        <v>1772</v>
      </c>
      <c r="J1035" s="10" t="s">
        <v>159</v>
      </c>
    </row>
    <row r="1036" spans="1:10" ht="16.5" customHeight="1">
      <c r="A1036" s="11"/>
      <c r="B1036" s="46" t="s">
        <v>1773</v>
      </c>
      <c r="C1036" s="46"/>
      <c r="D1036" s="15"/>
      <c r="E1036" s="181"/>
      <c r="F1036" s="181"/>
      <c r="G1036" s="181"/>
      <c r="H1036" s="48"/>
      <c r="I1036" s="95"/>
      <c r="J1036" s="15"/>
    </row>
    <row r="1037" spans="1:10" ht="16.5" customHeight="1">
      <c r="A1037" s="10">
        <v>6</v>
      </c>
      <c r="B1037" s="42" t="s">
        <v>2450</v>
      </c>
      <c r="C1037" s="42" t="s">
        <v>2451</v>
      </c>
      <c r="D1037" s="8" t="s">
        <v>2453</v>
      </c>
      <c r="E1037" s="167">
        <v>100000</v>
      </c>
      <c r="F1037" s="167" t="s">
        <v>137</v>
      </c>
      <c r="G1037" s="167" t="s">
        <v>137</v>
      </c>
      <c r="H1037" s="44" t="s">
        <v>2454</v>
      </c>
      <c r="I1037" s="45" t="s">
        <v>2456</v>
      </c>
      <c r="J1037" s="8" t="s">
        <v>21</v>
      </c>
    </row>
    <row r="1038" spans="1:10" s="41" customFormat="1" ht="16.5" customHeight="1">
      <c r="A1038" s="10"/>
      <c r="B1038" s="42"/>
      <c r="C1038" s="42" t="s">
        <v>2452</v>
      </c>
      <c r="D1038" s="8"/>
      <c r="E1038" s="167"/>
      <c r="F1038" s="167"/>
      <c r="G1038" s="167"/>
      <c r="H1038" s="44" t="s">
        <v>1982</v>
      </c>
      <c r="I1038" s="45" t="s">
        <v>2457</v>
      </c>
      <c r="J1038" s="8"/>
    </row>
    <row r="1039" spans="1:10" s="41" customFormat="1" ht="16.5" customHeight="1">
      <c r="A1039" s="10"/>
      <c r="B1039" s="42"/>
      <c r="C1039" s="42" t="s">
        <v>2455</v>
      </c>
      <c r="D1039" s="8"/>
      <c r="E1039" s="167"/>
      <c r="F1039" s="167"/>
      <c r="G1039" s="167"/>
      <c r="H1039" s="44"/>
      <c r="I1039" s="45" t="s">
        <v>2458</v>
      </c>
      <c r="J1039" s="8"/>
    </row>
    <row r="1040" spans="1:10" s="41" customFormat="1" ht="16.5" customHeight="1">
      <c r="A1040" s="9">
        <v>7</v>
      </c>
      <c r="B1040" s="38" t="s">
        <v>2459</v>
      </c>
      <c r="C1040" s="38" t="s">
        <v>2460</v>
      </c>
      <c r="D1040" s="7" t="s">
        <v>2453</v>
      </c>
      <c r="E1040" s="166">
        <v>300000</v>
      </c>
      <c r="F1040" s="166">
        <v>300000</v>
      </c>
      <c r="G1040" s="166">
        <v>300000</v>
      </c>
      <c r="H1040" s="39" t="s">
        <v>2462</v>
      </c>
      <c r="I1040" s="40" t="s">
        <v>2464</v>
      </c>
      <c r="J1040" s="7" t="s">
        <v>21</v>
      </c>
    </row>
    <row r="1041" spans="1:10" s="41" customFormat="1" ht="16.5" customHeight="1">
      <c r="A1041" s="10"/>
      <c r="B1041" s="42"/>
      <c r="C1041" s="42" t="s">
        <v>2461</v>
      </c>
      <c r="D1041" s="8"/>
      <c r="E1041" s="167"/>
      <c r="F1041" s="167"/>
      <c r="G1041" s="167"/>
      <c r="H1041" s="44" t="s">
        <v>2463</v>
      </c>
      <c r="I1041" s="45" t="s">
        <v>2465</v>
      </c>
      <c r="J1041" s="8"/>
    </row>
    <row r="1042" spans="1:10" s="41" customFormat="1" ht="16.5" customHeight="1">
      <c r="A1042" s="9">
        <v>8</v>
      </c>
      <c r="B1042" s="50" t="s">
        <v>1774</v>
      </c>
      <c r="C1042" s="50" t="s">
        <v>1775</v>
      </c>
      <c r="D1042" s="9" t="s">
        <v>459</v>
      </c>
      <c r="E1042" s="93" t="s">
        <v>137</v>
      </c>
      <c r="F1042" s="93">
        <v>100000</v>
      </c>
      <c r="G1042" s="93">
        <v>100000</v>
      </c>
      <c r="H1042" s="52" t="s">
        <v>1776</v>
      </c>
      <c r="I1042" s="26" t="s">
        <v>1777</v>
      </c>
      <c r="J1042" s="9" t="s">
        <v>21</v>
      </c>
    </row>
    <row r="1043" spans="1:10" s="41" customFormat="1" ht="16.5" customHeight="1">
      <c r="A1043" s="11"/>
      <c r="B1043" s="47" t="s">
        <v>1778</v>
      </c>
      <c r="C1043" s="47" t="s">
        <v>1779</v>
      </c>
      <c r="D1043" s="11"/>
      <c r="E1043" s="146"/>
      <c r="F1043" s="146"/>
      <c r="G1043" s="146"/>
      <c r="H1043" s="61" t="s">
        <v>1780</v>
      </c>
      <c r="I1043" s="66" t="s">
        <v>1781</v>
      </c>
      <c r="J1043" s="11" t="s">
        <v>159</v>
      </c>
    </row>
    <row r="1044" spans="1:10" s="41" customFormat="1" ht="16.5" customHeight="1">
      <c r="A1044" s="49">
        <v>9</v>
      </c>
      <c r="B1044" s="50" t="s">
        <v>1782</v>
      </c>
      <c r="C1044" s="51" t="s">
        <v>1783</v>
      </c>
      <c r="D1044" s="9" t="s">
        <v>1784</v>
      </c>
      <c r="E1044" s="168">
        <v>100000</v>
      </c>
      <c r="F1044" s="93">
        <v>100000</v>
      </c>
      <c r="G1044" s="168">
        <v>100000</v>
      </c>
      <c r="H1044" s="52" t="s">
        <v>1753</v>
      </c>
      <c r="I1044" s="53" t="s">
        <v>1785</v>
      </c>
      <c r="J1044" s="9" t="s">
        <v>21</v>
      </c>
    </row>
    <row r="1045" spans="1:10" s="41" customFormat="1" ht="16.5" customHeight="1">
      <c r="A1045" s="59"/>
      <c r="B1045" s="47"/>
      <c r="C1045" s="60" t="s">
        <v>1786</v>
      </c>
      <c r="D1045" s="11"/>
      <c r="E1045" s="182"/>
      <c r="F1045" s="146"/>
      <c r="G1045" s="182"/>
      <c r="H1045" s="61" t="s">
        <v>1756</v>
      </c>
      <c r="I1045" s="19"/>
      <c r="J1045" s="11" t="s">
        <v>159</v>
      </c>
    </row>
    <row r="1046" spans="1:10" ht="16.5" customHeight="1">
      <c r="A1046" s="12"/>
      <c r="B1046" s="274" t="s">
        <v>1787</v>
      </c>
      <c r="C1046" s="274"/>
      <c r="D1046" s="24"/>
      <c r="E1046" s="183"/>
      <c r="F1046" s="183"/>
      <c r="G1046" s="169"/>
      <c r="H1046" s="91"/>
      <c r="I1046" s="145"/>
      <c r="J1046" s="27"/>
    </row>
    <row r="1047" spans="1:10" ht="16.5" customHeight="1">
      <c r="A1047" s="275" t="s">
        <v>4</v>
      </c>
      <c r="B1047" s="277" t="s">
        <v>5</v>
      </c>
      <c r="C1047" s="277" t="s">
        <v>6</v>
      </c>
      <c r="D1047" s="278" t="s">
        <v>7</v>
      </c>
      <c r="E1047" s="279" t="s">
        <v>8</v>
      </c>
      <c r="F1047" s="280"/>
      <c r="G1047" s="281"/>
      <c r="H1047" s="63" t="s">
        <v>9</v>
      </c>
      <c r="I1047" s="278" t="s">
        <v>10</v>
      </c>
      <c r="J1047" s="21" t="s">
        <v>11</v>
      </c>
    </row>
    <row r="1048" spans="1:10" s="41" customFormat="1" ht="16.5" customHeight="1">
      <c r="A1048" s="276"/>
      <c r="B1048" s="277"/>
      <c r="C1048" s="277"/>
      <c r="D1048" s="278"/>
      <c r="E1048" s="170" t="s">
        <v>12</v>
      </c>
      <c r="F1048" s="170" t="s">
        <v>13</v>
      </c>
      <c r="G1048" s="170" t="s">
        <v>14</v>
      </c>
      <c r="H1048" s="65" t="s">
        <v>15</v>
      </c>
      <c r="I1048" s="278"/>
      <c r="J1048" s="23" t="s">
        <v>16</v>
      </c>
    </row>
    <row r="1049" spans="1:10" s="41" customFormat="1" ht="16.5" customHeight="1">
      <c r="A1049" s="9">
        <v>1</v>
      </c>
      <c r="B1049" s="143" t="s">
        <v>1788</v>
      </c>
      <c r="C1049" s="38" t="s">
        <v>1789</v>
      </c>
      <c r="D1049" s="7" t="s">
        <v>19</v>
      </c>
      <c r="E1049" s="166">
        <v>200000</v>
      </c>
      <c r="F1049" s="166">
        <v>200000</v>
      </c>
      <c r="G1049" s="166">
        <v>200000</v>
      </c>
      <c r="H1049" s="39" t="s">
        <v>1790</v>
      </c>
      <c r="I1049" s="40" t="s">
        <v>1791</v>
      </c>
      <c r="J1049" s="9" t="s">
        <v>21</v>
      </c>
    </row>
    <row r="1050" spans="1:10" s="41" customFormat="1" ht="16.5" customHeight="1">
      <c r="A1050" s="10"/>
      <c r="B1050" s="43"/>
      <c r="C1050" s="42" t="s">
        <v>1792</v>
      </c>
      <c r="D1050" s="8"/>
      <c r="E1050" s="167"/>
      <c r="F1050" s="167"/>
      <c r="G1050" s="167"/>
      <c r="H1050" s="44" t="s">
        <v>1793</v>
      </c>
      <c r="I1050" s="45" t="s">
        <v>1794</v>
      </c>
      <c r="J1050" s="10" t="s">
        <v>159</v>
      </c>
    </row>
    <row r="1051" spans="1:10" s="41" customFormat="1" ht="16.5" customHeight="1">
      <c r="A1051" s="11"/>
      <c r="B1051" s="139"/>
      <c r="C1051" s="46" t="s">
        <v>1795</v>
      </c>
      <c r="D1051" s="15"/>
      <c r="E1051" s="181"/>
      <c r="F1051" s="181"/>
      <c r="G1051" s="181"/>
      <c r="H1051" s="48"/>
      <c r="I1051" s="95"/>
      <c r="J1051" s="15"/>
    </row>
    <row r="1052" spans="1:10" ht="19.5" customHeight="1">
      <c r="A1052" s="275" t="s">
        <v>4</v>
      </c>
      <c r="B1052" s="277" t="s">
        <v>5</v>
      </c>
      <c r="C1052" s="277" t="s">
        <v>6</v>
      </c>
      <c r="D1052" s="278" t="s">
        <v>7</v>
      </c>
      <c r="E1052" s="279" t="s">
        <v>8</v>
      </c>
      <c r="F1052" s="280"/>
      <c r="G1052" s="281"/>
      <c r="H1052" s="63" t="s">
        <v>9</v>
      </c>
      <c r="I1052" s="278" t="s">
        <v>10</v>
      </c>
      <c r="J1052" s="211" t="s">
        <v>11</v>
      </c>
    </row>
    <row r="1053" spans="1:10" s="41" customFormat="1" ht="19.5" customHeight="1">
      <c r="A1053" s="276"/>
      <c r="B1053" s="277"/>
      <c r="C1053" s="277"/>
      <c r="D1053" s="278"/>
      <c r="E1053" s="213" t="s">
        <v>12</v>
      </c>
      <c r="F1053" s="213" t="s">
        <v>13</v>
      </c>
      <c r="G1053" s="213" t="s">
        <v>14</v>
      </c>
      <c r="H1053" s="65" t="s">
        <v>15</v>
      </c>
      <c r="I1053" s="278"/>
      <c r="J1053" s="212" t="s">
        <v>16</v>
      </c>
    </row>
    <row r="1054" spans="1:10" ht="19.5" customHeight="1">
      <c r="A1054" s="9">
        <v>2</v>
      </c>
      <c r="B1054" s="94" t="s">
        <v>1796</v>
      </c>
      <c r="C1054" s="50" t="s">
        <v>1789</v>
      </c>
      <c r="D1054" s="10" t="s">
        <v>1797</v>
      </c>
      <c r="E1054" s="178" t="s">
        <v>137</v>
      </c>
      <c r="F1054" s="163" t="s">
        <v>1798</v>
      </c>
      <c r="G1054" s="163" t="s">
        <v>1798</v>
      </c>
      <c r="H1054" s="39" t="s">
        <v>1790</v>
      </c>
      <c r="I1054" s="26" t="s">
        <v>1791</v>
      </c>
      <c r="J1054" s="9" t="s">
        <v>21</v>
      </c>
    </row>
    <row r="1055" spans="1:10" ht="19.5" customHeight="1">
      <c r="A1055" s="205"/>
      <c r="B1055" s="92" t="s">
        <v>1799</v>
      </c>
      <c r="C1055" s="55" t="s">
        <v>1792</v>
      </c>
      <c r="D1055" s="205" t="s">
        <v>1800</v>
      </c>
      <c r="E1055" s="163"/>
      <c r="F1055" s="163"/>
      <c r="G1055" s="163"/>
      <c r="H1055" s="44" t="s">
        <v>1793</v>
      </c>
      <c r="I1055" s="25" t="s">
        <v>1794</v>
      </c>
      <c r="J1055" s="205" t="s">
        <v>159</v>
      </c>
    </row>
    <row r="1056" spans="1:10" ht="19.5" customHeight="1">
      <c r="A1056" s="11"/>
      <c r="B1056" s="102"/>
      <c r="C1056" s="47" t="s">
        <v>1795</v>
      </c>
      <c r="D1056" s="11" t="s">
        <v>19</v>
      </c>
      <c r="E1056" s="146"/>
      <c r="F1056" s="146"/>
      <c r="G1056" s="146"/>
      <c r="H1056" s="147" t="s">
        <v>389</v>
      </c>
      <c r="I1056" s="66"/>
      <c r="J1056" s="11"/>
    </row>
    <row r="1057" spans="1:10" ht="19.5" customHeight="1">
      <c r="A1057" s="9">
        <v>3</v>
      </c>
      <c r="B1057" s="38" t="s">
        <v>1801</v>
      </c>
      <c r="C1057" s="38" t="s">
        <v>1802</v>
      </c>
      <c r="D1057" s="7" t="s">
        <v>45</v>
      </c>
      <c r="E1057" s="166">
        <v>50000</v>
      </c>
      <c r="F1057" s="166">
        <v>50000</v>
      </c>
      <c r="G1057" s="166">
        <v>50000</v>
      </c>
      <c r="H1057" s="39" t="s">
        <v>1803</v>
      </c>
      <c r="I1057" s="40" t="s">
        <v>1804</v>
      </c>
      <c r="J1057" s="9" t="s">
        <v>21</v>
      </c>
    </row>
    <row r="1058" spans="1:10" ht="19.5" customHeight="1">
      <c r="A1058" s="11"/>
      <c r="B1058" s="46" t="s">
        <v>1268</v>
      </c>
      <c r="C1058" s="46" t="s">
        <v>1805</v>
      </c>
      <c r="D1058" s="15"/>
      <c r="E1058" s="181"/>
      <c r="F1058" s="181"/>
      <c r="G1058" s="181"/>
      <c r="H1058" s="48" t="s">
        <v>1806</v>
      </c>
      <c r="I1058" s="95" t="s">
        <v>1087</v>
      </c>
      <c r="J1058" s="11" t="s">
        <v>159</v>
      </c>
    </row>
    <row r="1059" spans="1:10" ht="19.5" customHeight="1">
      <c r="A1059" s="9">
        <v>5</v>
      </c>
      <c r="B1059" s="50" t="s">
        <v>1807</v>
      </c>
      <c r="C1059" s="50" t="s">
        <v>1808</v>
      </c>
      <c r="D1059" s="9" t="s">
        <v>45</v>
      </c>
      <c r="E1059" s="93">
        <v>50000</v>
      </c>
      <c r="F1059" s="93">
        <v>50000</v>
      </c>
      <c r="G1059" s="93">
        <v>50000</v>
      </c>
      <c r="H1059" s="39" t="s">
        <v>1790</v>
      </c>
      <c r="I1059" s="26" t="s">
        <v>1809</v>
      </c>
      <c r="J1059" s="9" t="s">
        <v>21</v>
      </c>
    </row>
    <row r="1060" spans="1:10" ht="19.5" customHeight="1">
      <c r="A1060" s="10"/>
      <c r="B1060" s="55" t="s">
        <v>1810</v>
      </c>
      <c r="C1060" s="55" t="s">
        <v>1811</v>
      </c>
      <c r="D1060" s="10"/>
      <c r="E1060" s="163"/>
      <c r="F1060" s="163"/>
      <c r="G1060" s="163"/>
      <c r="H1060" s="44" t="s">
        <v>1793</v>
      </c>
      <c r="I1060" s="25" t="s">
        <v>1812</v>
      </c>
      <c r="J1060" s="10" t="s">
        <v>159</v>
      </c>
    </row>
    <row r="1061" spans="1:10" ht="19.5" customHeight="1">
      <c r="A1061" s="11"/>
      <c r="B1061" s="47"/>
      <c r="C1061" s="47" t="s">
        <v>1813</v>
      </c>
      <c r="D1061" s="11"/>
      <c r="E1061" s="146"/>
      <c r="F1061" s="146"/>
      <c r="G1061" s="146"/>
      <c r="H1061" s="61"/>
      <c r="I1061" s="66"/>
      <c r="J1061" s="11"/>
    </row>
    <row r="1062" spans="1:10" ht="19.5" customHeight="1">
      <c r="A1062" s="9">
        <v>6</v>
      </c>
      <c r="B1062" s="50" t="s">
        <v>1814</v>
      </c>
      <c r="C1062" s="50" t="s">
        <v>1815</v>
      </c>
      <c r="D1062" s="9" t="s">
        <v>356</v>
      </c>
      <c r="E1062" s="93">
        <v>100000</v>
      </c>
      <c r="F1062" s="93">
        <v>100000</v>
      </c>
      <c r="G1062" s="93">
        <v>100000</v>
      </c>
      <c r="H1062" s="52" t="s">
        <v>1816</v>
      </c>
      <c r="I1062" s="26" t="s">
        <v>1817</v>
      </c>
      <c r="J1062" s="9" t="s">
        <v>21</v>
      </c>
    </row>
    <row r="1063" spans="1:10" ht="19.5" customHeight="1">
      <c r="A1063" s="10"/>
      <c r="B1063" s="55" t="s">
        <v>1818</v>
      </c>
      <c r="C1063" s="55" t="s">
        <v>1819</v>
      </c>
      <c r="D1063" s="10"/>
      <c r="E1063" s="163"/>
      <c r="F1063" s="163"/>
      <c r="G1063" s="163"/>
      <c r="H1063" s="57" t="s">
        <v>1820</v>
      </c>
      <c r="I1063" s="25" t="s">
        <v>1821</v>
      </c>
      <c r="J1063" s="10" t="s">
        <v>159</v>
      </c>
    </row>
    <row r="1064" spans="1:10" ht="19.5" customHeight="1">
      <c r="A1064" s="11"/>
      <c r="B1064" s="47" t="s">
        <v>1822</v>
      </c>
      <c r="C1064" s="47"/>
      <c r="D1064" s="11"/>
      <c r="E1064" s="146"/>
      <c r="F1064" s="146"/>
      <c r="G1064" s="146"/>
      <c r="H1064" s="61"/>
      <c r="I1064" s="66"/>
      <c r="J1064" s="11"/>
    </row>
    <row r="1065" spans="1:5" ht="19.5" customHeight="1">
      <c r="A1065" s="282" t="s">
        <v>1823</v>
      </c>
      <c r="B1065" s="282"/>
      <c r="C1065" s="282"/>
      <c r="D1065" s="282"/>
      <c r="E1065" s="282"/>
    </row>
    <row r="1066" spans="1:10" ht="19.5" customHeight="1">
      <c r="A1066" s="275" t="s">
        <v>4</v>
      </c>
      <c r="B1066" s="277" t="s">
        <v>5</v>
      </c>
      <c r="C1066" s="277" t="s">
        <v>6</v>
      </c>
      <c r="D1066" s="278" t="s">
        <v>7</v>
      </c>
      <c r="E1066" s="279" t="s">
        <v>8</v>
      </c>
      <c r="F1066" s="280"/>
      <c r="G1066" s="281"/>
      <c r="H1066" s="63" t="s">
        <v>9</v>
      </c>
      <c r="I1066" s="278" t="s">
        <v>10</v>
      </c>
      <c r="J1066" s="21" t="s">
        <v>11</v>
      </c>
    </row>
    <row r="1067" spans="1:10" ht="19.5" customHeight="1">
      <c r="A1067" s="276"/>
      <c r="B1067" s="277"/>
      <c r="C1067" s="277"/>
      <c r="D1067" s="278"/>
      <c r="E1067" s="170" t="s">
        <v>12</v>
      </c>
      <c r="F1067" s="170" t="s">
        <v>13</v>
      </c>
      <c r="G1067" s="170" t="s">
        <v>14</v>
      </c>
      <c r="H1067" s="65" t="s">
        <v>15</v>
      </c>
      <c r="I1067" s="278"/>
      <c r="J1067" s="23" t="s">
        <v>16</v>
      </c>
    </row>
    <row r="1068" spans="1:10" ht="21.75" customHeight="1">
      <c r="A1068" s="9">
        <v>1</v>
      </c>
      <c r="B1068" s="38" t="s">
        <v>1824</v>
      </c>
      <c r="C1068" s="38" t="s">
        <v>1825</v>
      </c>
      <c r="D1068" s="7" t="s">
        <v>19</v>
      </c>
      <c r="E1068" s="166">
        <v>50000</v>
      </c>
      <c r="F1068" s="166">
        <v>50000</v>
      </c>
      <c r="G1068" s="166">
        <v>50000</v>
      </c>
      <c r="H1068" s="39" t="s">
        <v>1826</v>
      </c>
      <c r="I1068" s="40" t="s">
        <v>1827</v>
      </c>
      <c r="J1068" s="7" t="s">
        <v>101</v>
      </c>
    </row>
    <row r="1069" spans="1:10" ht="21.75" customHeight="1">
      <c r="A1069" s="10"/>
      <c r="B1069" s="42" t="s">
        <v>1828</v>
      </c>
      <c r="C1069" s="42" t="s">
        <v>1829</v>
      </c>
      <c r="D1069" s="8"/>
      <c r="E1069" s="167"/>
      <c r="F1069" s="167"/>
      <c r="G1069" s="167"/>
      <c r="H1069" s="44" t="s">
        <v>2515</v>
      </c>
      <c r="I1069" s="45" t="s">
        <v>1830</v>
      </c>
      <c r="J1069" s="8"/>
    </row>
    <row r="1070" spans="1:10" ht="21.75" customHeight="1">
      <c r="A1070" s="11"/>
      <c r="B1070" s="47" t="s">
        <v>1831</v>
      </c>
      <c r="C1070" s="47"/>
      <c r="D1070" s="11"/>
      <c r="E1070" s="146"/>
      <c r="F1070" s="146"/>
      <c r="G1070" s="146"/>
      <c r="H1070" s="61"/>
      <c r="I1070" s="66"/>
      <c r="J1070" s="11"/>
    </row>
    <row r="1071" spans="1:10" ht="21.75" customHeight="1">
      <c r="A1071" s="49">
        <v>2</v>
      </c>
      <c r="B1071" s="50" t="s">
        <v>1832</v>
      </c>
      <c r="C1071" s="51" t="s">
        <v>1833</v>
      </c>
      <c r="D1071" s="9" t="s">
        <v>19</v>
      </c>
      <c r="E1071" s="166">
        <v>200000</v>
      </c>
      <c r="F1071" s="166">
        <v>200000</v>
      </c>
      <c r="G1071" s="166">
        <v>200000</v>
      </c>
      <c r="H1071" s="39" t="s">
        <v>1834</v>
      </c>
      <c r="I1071" s="40" t="s">
        <v>1835</v>
      </c>
      <c r="J1071" s="7" t="s">
        <v>101</v>
      </c>
    </row>
    <row r="1072" spans="1:10" ht="21.75" customHeight="1">
      <c r="A1072" s="54"/>
      <c r="B1072" s="55" t="s">
        <v>1836</v>
      </c>
      <c r="C1072" s="56" t="s">
        <v>1837</v>
      </c>
      <c r="D1072" s="10"/>
      <c r="E1072" s="167"/>
      <c r="F1072" s="167"/>
      <c r="G1072" s="167"/>
      <c r="H1072" s="44" t="s">
        <v>1838</v>
      </c>
      <c r="I1072" s="45"/>
      <c r="J1072" s="8" t="s">
        <v>1839</v>
      </c>
    </row>
    <row r="1073" spans="1:10" ht="21.75" customHeight="1">
      <c r="A1073" s="59"/>
      <c r="B1073" s="47" t="s">
        <v>1840</v>
      </c>
      <c r="C1073" s="60" t="s">
        <v>1841</v>
      </c>
      <c r="D1073" s="11"/>
      <c r="E1073" s="181"/>
      <c r="F1073" s="181"/>
      <c r="G1073" s="181"/>
      <c r="H1073" s="48"/>
      <c r="I1073" s="95"/>
      <c r="J1073" s="15" t="s">
        <v>1842</v>
      </c>
    </row>
    <row r="1074" spans="1:10" ht="21.75" customHeight="1">
      <c r="A1074" s="9">
        <v>3</v>
      </c>
      <c r="B1074" s="50" t="s">
        <v>1843</v>
      </c>
      <c r="C1074" s="38" t="s">
        <v>1844</v>
      </c>
      <c r="D1074" s="9" t="s">
        <v>19</v>
      </c>
      <c r="E1074" s="166">
        <v>70000</v>
      </c>
      <c r="F1074" s="166">
        <v>50000</v>
      </c>
      <c r="G1074" s="166">
        <v>40000</v>
      </c>
      <c r="H1074" s="39" t="s">
        <v>1845</v>
      </c>
      <c r="I1074" s="40" t="s">
        <v>1846</v>
      </c>
      <c r="J1074" s="7" t="s">
        <v>101</v>
      </c>
    </row>
    <row r="1075" spans="1:10" ht="21.75" customHeight="1">
      <c r="A1075" s="11"/>
      <c r="B1075" s="46" t="s">
        <v>1847</v>
      </c>
      <c r="C1075" s="46" t="s">
        <v>1848</v>
      </c>
      <c r="D1075" s="15"/>
      <c r="E1075" s="181"/>
      <c r="F1075" s="181"/>
      <c r="G1075" s="181"/>
      <c r="H1075" s="48" t="s">
        <v>1849</v>
      </c>
      <c r="I1075" s="95" t="s">
        <v>1850</v>
      </c>
      <c r="J1075" s="15"/>
    </row>
    <row r="1076" spans="1:10" ht="19.5" customHeight="1">
      <c r="A1076" s="275" t="s">
        <v>4</v>
      </c>
      <c r="B1076" s="277" t="s">
        <v>5</v>
      </c>
      <c r="C1076" s="277" t="s">
        <v>6</v>
      </c>
      <c r="D1076" s="278" t="s">
        <v>7</v>
      </c>
      <c r="E1076" s="279" t="s">
        <v>8</v>
      </c>
      <c r="F1076" s="280"/>
      <c r="G1076" s="281"/>
      <c r="H1076" s="63" t="s">
        <v>9</v>
      </c>
      <c r="I1076" s="278" t="s">
        <v>10</v>
      </c>
      <c r="J1076" s="211" t="s">
        <v>11</v>
      </c>
    </row>
    <row r="1077" spans="1:10" s="41" customFormat="1" ht="19.5" customHeight="1">
      <c r="A1077" s="276"/>
      <c r="B1077" s="277"/>
      <c r="C1077" s="277"/>
      <c r="D1077" s="278"/>
      <c r="E1077" s="213" t="s">
        <v>12</v>
      </c>
      <c r="F1077" s="213" t="s">
        <v>13</v>
      </c>
      <c r="G1077" s="213" t="s">
        <v>14</v>
      </c>
      <c r="H1077" s="65" t="s">
        <v>15</v>
      </c>
      <c r="I1077" s="278"/>
      <c r="J1077" s="212" t="s">
        <v>16</v>
      </c>
    </row>
    <row r="1078" spans="1:10" ht="19.5" customHeight="1">
      <c r="A1078" s="9">
        <v>4</v>
      </c>
      <c r="B1078" s="38" t="s">
        <v>1851</v>
      </c>
      <c r="C1078" s="51" t="s">
        <v>1852</v>
      </c>
      <c r="D1078" s="9" t="s">
        <v>19</v>
      </c>
      <c r="E1078" s="166">
        <v>100000</v>
      </c>
      <c r="F1078" s="166">
        <v>100000</v>
      </c>
      <c r="G1078" s="166">
        <v>100000</v>
      </c>
      <c r="H1078" s="39" t="s">
        <v>1853</v>
      </c>
      <c r="I1078" s="40" t="s">
        <v>1854</v>
      </c>
      <c r="J1078" s="7" t="s">
        <v>101</v>
      </c>
    </row>
    <row r="1079" spans="1:10" ht="19.5" customHeight="1">
      <c r="A1079" s="10"/>
      <c r="B1079" s="42" t="s">
        <v>1855</v>
      </c>
      <c r="C1079" s="56" t="s">
        <v>1856</v>
      </c>
      <c r="D1079" s="10"/>
      <c r="E1079" s="167"/>
      <c r="F1079" s="167"/>
      <c r="G1079" s="167"/>
      <c r="H1079" s="44" t="s">
        <v>1857</v>
      </c>
      <c r="I1079" s="45" t="s">
        <v>1858</v>
      </c>
      <c r="J1079" s="8"/>
    </row>
    <row r="1080" spans="1:10" ht="19.5" customHeight="1">
      <c r="A1080" s="10"/>
      <c r="B1080" s="42" t="s">
        <v>1859</v>
      </c>
      <c r="C1080" s="56" t="s">
        <v>1860</v>
      </c>
      <c r="D1080" s="10"/>
      <c r="E1080" s="167"/>
      <c r="F1080" s="167"/>
      <c r="G1080" s="167"/>
      <c r="H1080" s="44"/>
      <c r="I1080" s="45"/>
      <c r="J1080" s="8"/>
    </row>
    <row r="1081" spans="1:10" ht="19.5" customHeight="1">
      <c r="A1081" s="9">
        <v>5</v>
      </c>
      <c r="B1081" s="38" t="s">
        <v>1861</v>
      </c>
      <c r="C1081" s="38" t="s">
        <v>1862</v>
      </c>
      <c r="D1081" s="7" t="s">
        <v>19</v>
      </c>
      <c r="E1081" s="166">
        <v>1000000</v>
      </c>
      <c r="F1081" s="166">
        <v>1000000</v>
      </c>
      <c r="G1081" s="166">
        <v>1000000</v>
      </c>
      <c r="H1081" s="39" t="s">
        <v>2591</v>
      </c>
      <c r="I1081" s="40" t="s">
        <v>1863</v>
      </c>
      <c r="J1081" s="7" t="s">
        <v>21</v>
      </c>
    </row>
    <row r="1082" spans="1:10" ht="19.5" customHeight="1">
      <c r="A1082" s="11"/>
      <c r="B1082" s="46" t="s">
        <v>1864</v>
      </c>
      <c r="C1082" s="46" t="s">
        <v>1865</v>
      </c>
      <c r="D1082" s="15"/>
      <c r="E1082" s="181"/>
      <c r="F1082" s="181"/>
      <c r="G1082" s="181"/>
      <c r="H1082" s="48" t="s">
        <v>2592</v>
      </c>
      <c r="I1082" s="95" t="s">
        <v>1866</v>
      </c>
      <c r="J1082" s="15" t="s">
        <v>25</v>
      </c>
    </row>
    <row r="1083" spans="1:10" ht="19.5" customHeight="1">
      <c r="A1083" s="49">
        <v>6</v>
      </c>
      <c r="B1083" s="50" t="s">
        <v>1867</v>
      </c>
      <c r="C1083" s="51" t="s">
        <v>1868</v>
      </c>
      <c r="D1083" s="9" t="s">
        <v>19</v>
      </c>
      <c r="E1083" s="168" t="s">
        <v>251</v>
      </c>
      <c r="F1083" s="93">
        <v>100000</v>
      </c>
      <c r="G1083" s="168">
        <v>100000</v>
      </c>
      <c r="H1083" s="52" t="s">
        <v>1869</v>
      </c>
      <c r="I1083" s="26" t="s">
        <v>1870</v>
      </c>
      <c r="J1083" s="7" t="s">
        <v>101</v>
      </c>
    </row>
    <row r="1084" spans="1:10" ht="19.5" customHeight="1">
      <c r="A1084" s="59"/>
      <c r="B1084" s="47" t="s">
        <v>1871</v>
      </c>
      <c r="C1084" s="60" t="s">
        <v>1872</v>
      </c>
      <c r="D1084" s="11"/>
      <c r="E1084" s="182"/>
      <c r="F1084" s="146"/>
      <c r="G1084" s="182"/>
      <c r="H1084" s="61" t="s">
        <v>1873</v>
      </c>
      <c r="I1084" s="66" t="s">
        <v>1874</v>
      </c>
      <c r="J1084" s="15" t="s">
        <v>47</v>
      </c>
    </row>
    <row r="1085" spans="1:10" ht="19.5" customHeight="1">
      <c r="A1085" s="9">
        <v>7</v>
      </c>
      <c r="B1085" s="38" t="s">
        <v>1875</v>
      </c>
      <c r="C1085" s="38" t="s">
        <v>1876</v>
      </c>
      <c r="D1085" s="7" t="s">
        <v>1877</v>
      </c>
      <c r="E1085" s="166">
        <v>200000</v>
      </c>
      <c r="F1085" s="166">
        <v>200000</v>
      </c>
      <c r="G1085" s="166">
        <v>200000</v>
      </c>
      <c r="H1085" s="39" t="s">
        <v>1878</v>
      </c>
      <c r="I1085" s="40" t="s">
        <v>1879</v>
      </c>
      <c r="J1085" s="7" t="s">
        <v>101</v>
      </c>
    </row>
    <row r="1086" spans="1:10" ht="19.5" customHeight="1">
      <c r="A1086" s="10"/>
      <c r="B1086" s="42" t="s">
        <v>1880</v>
      </c>
      <c r="C1086" s="42" t="s">
        <v>1881</v>
      </c>
      <c r="D1086" s="8" t="s">
        <v>45</v>
      </c>
      <c r="E1086" s="167"/>
      <c r="F1086" s="167"/>
      <c r="G1086" s="167"/>
      <c r="H1086" s="44" t="s">
        <v>1882</v>
      </c>
      <c r="I1086" s="45" t="s">
        <v>1883</v>
      </c>
      <c r="J1086" s="8" t="s">
        <v>1884</v>
      </c>
    </row>
    <row r="1087" spans="1:10" ht="19.5" customHeight="1">
      <c r="A1087" s="11"/>
      <c r="B1087" s="46" t="s">
        <v>1885</v>
      </c>
      <c r="C1087" s="46" t="s">
        <v>1886</v>
      </c>
      <c r="D1087" s="15"/>
      <c r="E1087" s="181"/>
      <c r="F1087" s="181"/>
      <c r="G1087" s="181"/>
      <c r="H1087" s="48"/>
      <c r="I1087" s="95" t="s">
        <v>1887</v>
      </c>
      <c r="J1087" s="15"/>
    </row>
    <row r="1088" spans="1:10" ht="19.5" customHeight="1">
      <c r="A1088" s="9">
        <v>8</v>
      </c>
      <c r="B1088" s="38" t="s">
        <v>61</v>
      </c>
      <c r="C1088" s="51" t="s">
        <v>1888</v>
      </c>
      <c r="D1088" s="10" t="s">
        <v>45</v>
      </c>
      <c r="E1088" s="166">
        <v>20000</v>
      </c>
      <c r="F1088" s="166">
        <v>20000</v>
      </c>
      <c r="G1088" s="166">
        <v>20000</v>
      </c>
      <c r="H1088" s="39" t="s">
        <v>1889</v>
      </c>
      <c r="I1088" s="40" t="s">
        <v>1890</v>
      </c>
      <c r="J1088" s="7" t="s">
        <v>1891</v>
      </c>
    </row>
    <row r="1089" spans="1:10" ht="19.5" customHeight="1">
      <c r="A1089" s="11"/>
      <c r="B1089" s="46"/>
      <c r="C1089" s="46" t="s">
        <v>1892</v>
      </c>
      <c r="D1089" s="11"/>
      <c r="E1089" s="181"/>
      <c r="F1089" s="181"/>
      <c r="G1089" s="181"/>
      <c r="H1089" s="48"/>
      <c r="I1089" s="95" t="s">
        <v>1893</v>
      </c>
      <c r="J1089" s="15" t="s">
        <v>1894</v>
      </c>
    </row>
    <row r="1090" spans="1:10" ht="19.5" customHeight="1">
      <c r="A1090" s="9">
        <v>9</v>
      </c>
      <c r="B1090" s="51" t="s">
        <v>1895</v>
      </c>
      <c r="C1090" s="50" t="s">
        <v>1896</v>
      </c>
      <c r="D1090" s="17" t="s">
        <v>45</v>
      </c>
      <c r="E1090" s="93">
        <v>100000</v>
      </c>
      <c r="F1090" s="168">
        <v>100000</v>
      </c>
      <c r="G1090" s="93">
        <v>100000</v>
      </c>
      <c r="H1090" s="52" t="s">
        <v>1897</v>
      </c>
      <c r="I1090" s="53" t="s">
        <v>1898</v>
      </c>
      <c r="J1090" s="9" t="s">
        <v>837</v>
      </c>
    </row>
    <row r="1091" spans="1:10" ht="19.5" customHeight="1">
      <c r="A1091" s="10"/>
      <c r="B1091" s="56"/>
      <c r="C1091" s="55" t="s">
        <v>1899</v>
      </c>
      <c r="D1091" s="27"/>
      <c r="E1091" s="163"/>
      <c r="F1091" s="169"/>
      <c r="G1091" s="163"/>
      <c r="H1091" s="57" t="s">
        <v>1900</v>
      </c>
      <c r="I1091" s="18" t="s">
        <v>1901</v>
      </c>
      <c r="J1091" s="10" t="s">
        <v>25</v>
      </c>
    </row>
    <row r="1092" spans="1:10" ht="19.5" customHeight="1">
      <c r="A1092" s="10"/>
      <c r="C1092" s="55" t="s">
        <v>1902</v>
      </c>
      <c r="D1092" s="27"/>
      <c r="E1092" s="163"/>
      <c r="F1092" s="169"/>
      <c r="G1092" s="163"/>
      <c r="H1092" s="57"/>
      <c r="I1092" s="18" t="s">
        <v>1903</v>
      </c>
      <c r="J1092" s="10"/>
    </row>
    <row r="1093" spans="1:10" ht="19.5" customHeight="1">
      <c r="A1093" s="11"/>
      <c r="B1093" s="47"/>
      <c r="C1093" s="47" t="s">
        <v>1904</v>
      </c>
      <c r="D1093" s="28"/>
      <c r="E1093" s="146"/>
      <c r="F1093" s="182"/>
      <c r="G1093" s="146"/>
      <c r="H1093" s="61"/>
      <c r="I1093" s="19" t="s">
        <v>1905</v>
      </c>
      <c r="J1093" s="11"/>
    </row>
    <row r="1094" spans="1:10" ht="19.5" customHeight="1">
      <c r="A1094" s="9">
        <v>10</v>
      </c>
      <c r="B1094" s="38" t="s">
        <v>1906</v>
      </c>
      <c r="C1094" s="38" t="s">
        <v>1907</v>
      </c>
      <c r="D1094" s="7" t="s">
        <v>19</v>
      </c>
      <c r="E1094" s="166">
        <v>100000</v>
      </c>
      <c r="F1094" s="166">
        <v>100000</v>
      </c>
      <c r="G1094" s="166">
        <v>100000</v>
      </c>
      <c r="H1094" s="39" t="s">
        <v>1908</v>
      </c>
      <c r="I1094" s="40" t="s">
        <v>1909</v>
      </c>
      <c r="J1094" s="7" t="s">
        <v>21</v>
      </c>
    </row>
    <row r="1095" spans="1:10" ht="19.5" customHeight="1">
      <c r="A1095" s="10"/>
      <c r="B1095" s="42"/>
      <c r="C1095" s="42" t="s">
        <v>1910</v>
      </c>
      <c r="D1095" s="8"/>
      <c r="E1095" s="167"/>
      <c r="F1095" s="167"/>
      <c r="G1095" s="167"/>
      <c r="H1095" s="44" t="s">
        <v>1911</v>
      </c>
      <c r="I1095" s="45" t="s">
        <v>1912</v>
      </c>
      <c r="J1095" s="8" t="s">
        <v>25</v>
      </c>
    </row>
    <row r="1096" spans="1:10" ht="19.5" customHeight="1">
      <c r="A1096" s="9">
        <v>11</v>
      </c>
      <c r="B1096" s="50" t="s">
        <v>1913</v>
      </c>
      <c r="C1096" s="50" t="s">
        <v>1914</v>
      </c>
      <c r="D1096" s="9" t="s">
        <v>1915</v>
      </c>
      <c r="E1096" s="93">
        <v>30000</v>
      </c>
      <c r="F1096" s="93">
        <v>30000</v>
      </c>
      <c r="G1096" s="93">
        <v>30000</v>
      </c>
      <c r="H1096" s="52" t="s">
        <v>1916</v>
      </c>
      <c r="I1096" s="26" t="s">
        <v>1917</v>
      </c>
      <c r="J1096" s="9" t="s">
        <v>101</v>
      </c>
    </row>
    <row r="1097" spans="1:10" ht="19.5" customHeight="1">
      <c r="A1097" s="11"/>
      <c r="B1097" s="47" t="s">
        <v>122</v>
      </c>
      <c r="C1097" s="47" t="s">
        <v>1918</v>
      </c>
      <c r="D1097" s="11" t="s">
        <v>104</v>
      </c>
      <c r="E1097" s="146"/>
      <c r="F1097" s="146"/>
      <c r="G1097" s="146"/>
      <c r="H1097" s="61" t="s">
        <v>1919</v>
      </c>
      <c r="I1097" s="66" t="s">
        <v>1920</v>
      </c>
      <c r="J1097" s="11"/>
    </row>
    <row r="1098" spans="1:10" ht="19.5" customHeight="1">
      <c r="A1098" s="9">
        <v>12</v>
      </c>
      <c r="B1098" s="50" t="s">
        <v>1921</v>
      </c>
      <c r="C1098" s="50" t="s">
        <v>1922</v>
      </c>
      <c r="D1098" s="9" t="s">
        <v>45</v>
      </c>
      <c r="E1098" s="93">
        <v>30000</v>
      </c>
      <c r="F1098" s="93">
        <v>30000</v>
      </c>
      <c r="G1098" s="93">
        <v>30000</v>
      </c>
      <c r="H1098" s="52" t="s">
        <v>1923</v>
      </c>
      <c r="I1098" s="26" t="s">
        <v>1924</v>
      </c>
      <c r="J1098" s="9" t="s">
        <v>101</v>
      </c>
    </row>
    <row r="1099" spans="1:10" ht="19.5" customHeight="1">
      <c r="A1099" s="10"/>
      <c r="B1099" s="55" t="s">
        <v>1925</v>
      </c>
      <c r="C1099" s="55" t="s">
        <v>2593</v>
      </c>
      <c r="D1099" s="10"/>
      <c r="E1099" s="163"/>
      <c r="F1099" s="163"/>
      <c r="G1099" s="163"/>
      <c r="H1099" s="57" t="s">
        <v>1926</v>
      </c>
      <c r="I1099" s="25"/>
      <c r="J1099" s="10"/>
    </row>
    <row r="1100" spans="1:10" ht="19.5" customHeight="1">
      <c r="A1100" s="11"/>
      <c r="B1100" s="47"/>
      <c r="C1100" s="47" t="s">
        <v>2594</v>
      </c>
      <c r="D1100" s="11"/>
      <c r="E1100" s="146"/>
      <c r="F1100" s="146"/>
      <c r="G1100" s="146"/>
      <c r="H1100" s="61"/>
      <c r="I1100" s="66"/>
      <c r="J1100" s="11"/>
    </row>
    <row r="1101" spans="1:10" ht="19.5" customHeight="1">
      <c r="A1101" s="275" t="s">
        <v>4</v>
      </c>
      <c r="B1101" s="277" t="s">
        <v>5</v>
      </c>
      <c r="C1101" s="277" t="s">
        <v>6</v>
      </c>
      <c r="D1101" s="278" t="s">
        <v>7</v>
      </c>
      <c r="E1101" s="279" t="s">
        <v>8</v>
      </c>
      <c r="F1101" s="280"/>
      <c r="G1101" s="281"/>
      <c r="H1101" s="63" t="s">
        <v>9</v>
      </c>
      <c r="I1101" s="278" t="s">
        <v>10</v>
      </c>
      <c r="J1101" s="211" t="s">
        <v>11</v>
      </c>
    </row>
    <row r="1102" spans="1:10" s="41" customFormat="1" ht="19.5" customHeight="1">
      <c r="A1102" s="276"/>
      <c r="B1102" s="277"/>
      <c r="C1102" s="277"/>
      <c r="D1102" s="278"/>
      <c r="E1102" s="213" t="s">
        <v>12</v>
      </c>
      <c r="F1102" s="213" t="s">
        <v>13</v>
      </c>
      <c r="G1102" s="213" t="s">
        <v>14</v>
      </c>
      <c r="H1102" s="65" t="s">
        <v>15</v>
      </c>
      <c r="I1102" s="278"/>
      <c r="J1102" s="212" t="s">
        <v>16</v>
      </c>
    </row>
    <row r="1103" spans="1:10" ht="19.5" customHeight="1">
      <c r="A1103" s="9">
        <v>13</v>
      </c>
      <c r="B1103" s="50" t="s">
        <v>1927</v>
      </c>
      <c r="C1103" s="50" t="s">
        <v>1928</v>
      </c>
      <c r="D1103" s="9" t="s">
        <v>45</v>
      </c>
      <c r="E1103" s="93">
        <v>30000</v>
      </c>
      <c r="F1103" s="93">
        <v>30000</v>
      </c>
      <c r="G1103" s="93">
        <v>30000</v>
      </c>
      <c r="H1103" s="52" t="s">
        <v>2595</v>
      </c>
      <c r="I1103" s="26" t="s">
        <v>1929</v>
      </c>
      <c r="J1103" s="9" t="s">
        <v>21</v>
      </c>
    </row>
    <row r="1104" spans="1:10" ht="19.5" customHeight="1">
      <c r="A1104" s="10"/>
      <c r="B1104" s="55" t="s">
        <v>2598</v>
      </c>
      <c r="C1104" s="55" t="s">
        <v>1930</v>
      </c>
      <c r="D1104" s="10"/>
      <c r="E1104" s="163"/>
      <c r="F1104" s="163"/>
      <c r="G1104" s="163"/>
      <c r="H1104" s="57" t="s">
        <v>2596</v>
      </c>
      <c r="I1104" s="25" t="s">
        <v>1931</v>
      </c>
      <c r="J1104" s="10" t="s">
        <v>25</v>
      </c>
    </row>
    <row r="1105" spans="1:10" ht="19.5" customHeight="1">
      <c r="A1105" s="10"/>
      <c r="B1105" s="55" t="s">
        <v>2599</v>
      </c>
      <c r="C1105" s="55" t="s">
        <v>1932</v>
      </c>
      <c r="D1105" s="10"/>
      <c r="E1105" s="163"/>
      <c r="F1105" s="163"/>
      <c r="G1105" s="163"/>
      <c r="H1105" s="57" t="s">
        <v>2597</v>
      </c>
      <c r="I1105" s="25" t="s">
        <v>1933</v>
      </c>
      <c r="J1105" s="10"/>
    </row>
    <row r="1106" spans="1:10" ht="19.5" customHeight="1">
      <c r="A1106" s="9">
        <v>14</v>
      </c>
      <c r="B1106" s="50" t="s">
        <v>1934</v>
      </c>
      <c r="C1106" s="50" t="s">
        <v>1935</v>
      </c>
      <c r="D1106" s="9" t="s">
        <v>19</v>
      </c>
      <c r="E1106" s="93">
        <v>30000</v>
      </c>
      <c r="F1106" s="93">
        <v>30000</v>
      </c>
      <c r="G1106" s="93">
        <v>30000</v>
      </c>
      <c r="H1106" s="52" t="s">
        <v>1936</v>
      </c>
      <c r="I1106" s="26" t="s">
        <v>1937</v>
      </c>
      <c r="J1106" s="9" t="s">
        <v>21</v>
      </c>
    </row>
    <row r="1107" spans="1:10" ht="19.5" customHeight="1">
      <c r="A1107" s="10"/>
      <c r="B1107" s="55"/>
      <c r="C1107" s="55" t="s">
        <v>1938</v>
      </c>
      <c r="D1107" s="10"/>
      <c r="E1107" s="163"/>
      <c r="F1107" s="163"/>
      <c r="G1107" s="163"/>
      <c r="H1107" s="57" t="s">
        <v>1939</v>
      </c>
      <c r="I1107" s="25" t="s">
        <v>1940</v>
      </c>
      <c r="J1107" s="10" t="s">
        <v>25</v>
      </c>
    </row>
    <row r="1108" spans="1:10" ht="19.5" customHeight="1">
      <c r="A1108" s="11"/>
      <c r="B1108" s="47"/>
      <c r="C1108" s="47" t="s">
        <v>1941</v>
      </c>
      <c r="D1108" s="11"/>
      <c r="E1108" s="146"/>
      <c r="F1108" s="146"/>
      <c r="G1108" s="146"/>
      <c r="H1108" s="61"/>
      <c r="I1108" s="66"/>
      <c r="J1108" s="11"/>
    </row>
    <row r="1109" spans="1:10" ht="19.5" customHeight="1">
      <c r="A1109" s="9">
        <v>15</v>
      </c>
      <c r="B1109" s="50" t="s">
        <v>1942</v>
      </c>
      <c r="C1109" s="50" t="s">
        <v>1943</v>
      </c>
      <c r="D1109" s="9" t="s">
        <v>45</v>
      </c>
      <c r="E1109" s="93">
        <v>30000</v>
      </c>
      <c r="F1109" s="93">
        <v>30000</v>
      </c>
      <c r="G1109" s="93">
        <v>30000</v>
      </c>
      <c r="H1109" s="52" t="s">
        <v>1944</v>
      </c>
      <c r="I1109" s="26" t="s">
        <v>1945</v>
      </c>
      <c r="J1109" s="9" t="s">
        <v>21</v>
      </c>
    </row>
    <row r="1110" spans="1:10" ht="19.5" customHeight="1">
      <c r="A1110" s="205"/>
      <c r="B1110" s="55" t="s">
        <v>1946</v>
      </c>
      <c r="C1110" s="55" t="s">
        <v>1947</v>
      </c>
      <c r="D1110" s="205"/>
      <c r="E1110" s="163"/>
      <c r="F1110" s="163"/>
      <c r="G1110" s="163"/>
      <c r="H1110" s="57" t="s">
        <v>1110</v>
      </c>
      <c r="I1110" s="25" t="s">
        <v>1948</v>
      </c>
      <c r="J1110" s="205" t="s">
        <v>25</v>
      </c>
    </row>
    <row r="1111" spans="1:10" ht="19.5" customHeight="1">
      <c r="A1111" s="11"/>
      <c r="B1111" s="47"/>
      <c r="C1111" s="47" t="s">
        <v>356</v>
      </c>
      <c r="D1111" s="11"/>
      <c r="E1111" s="146"/>
      <c r="F1111" s="146"/>
      <c r="G1111" s="146"/>
      <c r="H1111" s="61"/>
      <c r="I1111" s="66"/>
      <c r="J1111" s="11"/>
    </row>
    <row r="1112" spans="1:3" ht="19.5" customHeight="1">
      <c r="A1112" s="282" t="s">
        <v>1949</v>
      </c>
      <c r="B1112" s="282"/>
      <c r="C1112" s="282"/>
    </row>
    <row r="1113" spans="1:10" ht="19.5" customHeight="1">
      <c r="A1113" s="275" t="s">
        <v>4</v>
      </c>
      <c r="B1113" s="277" t="s">
        <v>5</v>
      </c>
      <c r="C1113" s="277" t="s">
        <v>6</v>
      </c>
      <c r="D1113" s="278" t="s">
        <v>7</v>
      </c>
      <c r="E1113" s="279" t="s">
        <v>8</v>
      </c>
      <c r="F1113" s="280"/>
      <c r="G1113" s="281"/>
      <c r="H1113" s="63" t="s">
        <v>9</v>
      </c>
      <c r="I1113" s="278" t="s">
        <v>10</v>
      </c>
      <c r="J1113" s="21" t="s">
        <v>11</v>
      </c>
    </row>
    <row r="1114" spans="1:10" ht="19.5" customHeight="1">
      <c r="A1114" s="276"/>
      <c r="B1114" s="277"/>
      <c r="C1114" s="277"/>
      <c r="D1114" s="278"/>
      <c r="E1114" s="170" t="s">
        <v>12</v>
      </c>
      <c r="F1114" s="170" t="s">
        <v>13</v>
      </c>
      <c r="G1114" s="170" t="s">
        <v>14</v>
      </c>
      <c r="H1114" s="65" t="s">
        <v>15</v>
      </c>
      <c r="I1114" s="278"/>
      <c r="J1114" s="23" t="s">
        <v>16</v>
      </c>
    </row>
    <row r="1115" spans="1:10" ht="18.75" customHeight="1">
      <c r="A1115" s="9">
        <v>1</v>
      </c>
      <c r="B1115" s="50" t="s">
        <v>1950</v>
      </c>
      <c r="C1115" s="50" t="s">
        <v>1951</v>
      </c>
      <c r="D1115" s="9" t="s">
        <v>19</v>
      </c>
      <c r="E1115" s="93">
        <v>30000</v>
      </c>
      <c r="F1115" s="93">
        <v>30000</v>
      </c>
      <c r="G1115" s="93">
        <v>30000</v>
      </c>
      <c r="H1115" s="52" t="s">
        <v>1952</v>
      </c>
      <c r="I1115" s="26" t="s">
        <v>1953</v>
      </c>
      <c r="J1115" s="9" t="s">
        <v>101</v>
      </c>
    </row>
    <row r="1116" spans="1:10" ht="18.75" customHeight="1">
      <c r="A1116" s="11"/>
      <c r="B1116" s="47" t="s">
        <v>1954</v>
      </c>
      <c r="C1116" s="47" t="s">
        <v>1955</v>
      </c>
      <c r="D1116" s="11"/>
      <c r="E1116" s="146"/>
      <c r="F1116" s="146"/>
      <c r="G1116" s="146"/>
      <c r="H1116" s="61" t="s">
        <v>1956</v>
      </c>
      <c r="I1116" s="66" t="s">
        <v>1957</v>
      </c>
      <c r="J1116" s="11"/>
    </row>
    <row r="1117" spans="1:10" ht="18.75" customHeight="1">
      <c r="A1117" s="9">
        <v>2</v>
      </c>
      <c r="B1117" s="51" t="s">
        <v>1958</v>
      </c>
      <c r="C1117" s="50" t="s">
        <v>1959</v>
      </c>
      <c r="D1117" s="17" t="s">
        <v>19</v>
      </c>
      <c r="E1117" s="93">
        <v>50000</v>
      </c>
      <c r="F1117" s="93">
        <v>50000</v>
      </c>
      <c r="G1117" s="93">
        <v>50000</v>
      </c>
      <c r="H1117" s="52" t="s">
        <v>1960</v>
      </c>
      <c r="I1117" s="26" t="s">
        <v>1953</v>
      </c>
      <c r="J1117" s="9"/>
    </row>
    <row r="1118" spans="1:10" ht="18.75" customHeight="1">
      <c r="A1118" s="10"/>
      <c r="B1118" s="56" t="s">
        <v>1961</v>
      </c>
      <c r="C1118" s="55" t="s">
        <v>1962</v>
      </c>
      <c r="D1118" s="27"/>
      <c r="E1118" s="163"/>
      <c r="F1118" s="163"/>
      <c r="G1118" s="163"/>
      <c r="H1118" s="57" t="s">
        <v>1963</v>
      </c>
      <c r="I1118" s="25" t="s">
        <v>1957</v>
      </c>
      <c r="J1118" s="10"/>
    </row>
    <row r="1119" spans="1:10" ht="18.75" customHeight="1">
      <c r="A1119" s="10"/>
      <c r="B1119" s="56" t="s">
        <v>1964</v>
      </c>
      <c r="C1119" s="55" t="s">
        <v>1965</v>
      </c>
      <c r="D1119" s="27"/>
      <c r="E1119" s="163"/>
      <c r="F1119" s="163"/>
      <c r="G1119" s="163"/>
      <c r="H1119" s="57" t="s">
        <v>1626</v>
      </c>
      <c r="I1119" s="25" t="s">
        <v>1966</v>
      </c>
      <c r="J1119" s="10"/>
    </row>
    <row r="1120" spans="1:10" ht="18.75" customHeight="1">
      <c r="A1120" s="11"/>
      <c r="B1120" s="60"/>
      <c r="C1120" s="47" t="s">
        <v>1967</v>
      </c>
      <c r="D1120" s="15"/>
      <c r="E1120" s="146"/>
      <c r="F1120" s="146"/>
      <c r="G1120" s="146"/>
      <c r="H1120" s="61"/>
      <c r="I1120" s="66" t="s">
        <v>1968</v>
      </c>
      <c r="J1120" s="11" t="s">
        <v>101</v>
      </c>
    </row>
    <row r="1121" spans="1:4" ht="18.75" customHeight="1">
      <c r="A1121" s="282" t="s">
        <v>1969</v>
      </c>
      <c r="B1121" s="282"/>
      <c r="C1121" s="282"/>
      <c r="D1121" s="217"/>
    </row>
    <row r="1122" spans="1:10" ht="18.75" customHeight="1">
      <c r="A1122" s="275" t="s">
        <v>4</v>
      </c>
      <c r="B1122" s="277" t="s">
        <v>5</v>
      </c>
      <c r="C1122" s="277" t="s">
        <v>6</v>
      </c>
      <c r="D1122" s="278" t="s">
        <v>7</v>
      </c>
      <c r="E1122" s="279" t="s">
        <v>8</v>
      </c>
      <c r="F1122" s="280"/>
      <c r="G1122" s="281"/>
      <c r="H1122" s="63" t="s">
        <v>9</v>
      </c>
      <c r="I1122" s="278" t="s">
        <v>10</v>
      </c>
      <c r="J1122" s="21" t="s">
        <v>11</v>
      </c>
    </row>
    <row r="1123" spans="1:10" ht="18.75" customHeight="1">
      <c r="A1123" s="276"/>
      <c r="B1123" s="277"/>
      <c r="C1123" s="277"/>
      <c r="D1123" s="278"/>
      <c r="E1123" s="170" t="s">
        <v>12</v>
      </c>
      <c r="F1123" s="170" t="s">
        <v>13</v>
      </c>
      <c r="G1123" s="170" t="s">
        <v>14</v>
      </c>
      <c r="H1123" s="65" t="s">
        <v>15</v>
      </c>
      <c r="I1123" s="278"/>
      <c r="J1123" s="23" t="s">
        <v>16</v>
      </c>
    </row>
    <row r="1124" spans="1:10" ht="18.75" customHeight="1">
      <c r="A1124" s="9">
        <v>1</v>
      </c>
      <c r="B1124" s="38" t="s">
        <v>1970</v>
      </c>
      <c r="C1124" s="38" t="s">
        <v>1971</v>
      </c>
      <c r="D1124" s="7" t="s">
        <v>45</v>
      </c>
      <c r="E1124" s="166">
        <v>70000</v>
      </c>
      <c r="F1124" s="166">
        <v>70000</v>
      </c>
      <c r="G1124" s="166">
        <v>70000</v>
      </c>
      <c r="H1124" s="39" t="s">
        <v>1972</v>
      </c>
      <c r="I1124" s="40" t="s">
        <v>1973</v>
      </c>
      <c r="J1124" s="7" t="s">
        <v>101</v>
      </c>
    </row>
    <row r="1125" spans="1:10" ht="18.75" customHeight="1">
      <c r="A1125" s="10"/>
      <c r="B1125" s="42" t="s">
        <v>1974</v>
      </c>
      <c r="C1125" s="42" t="s">
        <v>1975</v>
      </c>
      <c r="D1125" s="8"/>
      <c r="E1125" s="167"/>
      <c r="F1125" s="167"/>
      <c r="G1125" s="167"/>
      <c r="H1125" s="44" t="s">
        <v>2472</v>
      </c>
      <c r="I1125" s="45" t="s">
        <v>1976</v>
      </c>
      <c r="J1125" s="8"/>
    </row>
    <row r="1126" spans="1:10" ht="18.75" customHeight="1">
      <c r="A1126" s="11"/>
      <c r="B1126" s="46"/>
      <c r="C1126" s="46"/>
      <c r="D1126" s="15"/>
      <c r="E1126" s="181"/>
      <c r="F1126" s="181"/>
      <c r="G1126" s="181"/>
      <c r="H1126" s="48" t="s">
        <v>956</v>
      </c>
      <c r="I1126" s="95"/>
      <c r="J1126" s="15"/>
    </row>
    <row r="1127" spans="1:10" ht="19.5" customHeight="1">
      <c r="A1127" s="275" t="s">
        <v>4</v>
      </c>
      <c r="B1127" s="277" t="s">
        <v>5</v>
      </c>
      <c r="C1127" s="277" t="s">
        <v>6</v>
      </c>
      <c r="D1127" s="278" t="s">
        <v>7</v>
      </c>
      <c r="E1127" s="279" t="s">
        <v>8</v>
      </c>
      <c r="F1127" s="280"/>
      <c r="G1127" s="281"/>
      <c r="H1127" s="63" t="s">
        <v>9</v>
      </c>
      <c r="I1127" s="278" t="s">
        <v>10</v>
      </c>
      <c r="J1127" s="211" t="s">
        <v>11</v>
      </c>
    </row>
    <row r="1128" spans="1:10" s="41" customFormat="1" ht="19.5" customHeight="1">
      <c r="A1128" s="276"/>
      <c r="B1128" s="277"/>
      <c r="C1128" s="277"/>
      <c r="D1128" s="278"/>
      <c r="E1128" s="213" t="s">
        <v>12</v>
      </c>
      <c r="F1128" s="213" t="s">
        <v>13</v>
      </c>
      <c r="G1128" s="213" t="s">
        <v>14</v>
      </c>
      <c r="H1128" s="65" t="s">
        <v>15</v>
      </c>
      <c r="I1128" s="278"/>
      <c r="J1128" s="212" t="s">
        <v>16</v>
      </c>
    </row>
    <row r="1129" spans="1:10" ht="18" customHeight="1">
      <c r="A1129" s="9">
        <v>2</v>
      </c>
      <c r="B1129" s="38" t="s">
        <v>1977</v>
      </c>
      <c r="C1129" s="38" t="s">
        <v>1978</v>
      </c>
      <c r="D1129" s="7" t="s">
        <v>390</v>
      </c>
      <c r="E1129" s="166">
        <v>30000</v>
      </c>
      <c r="F1129" s="166">
        <v>30000</v>
      </c>
      <c r="G1129" s="166">
        <v>30000</v>
      </c>
      <c r="H1129" s="39" t="s">
        <v>1979</v>
      </c>
      <c r="I1129" s="40" t="s">
        <v>1980</v>
      </c>
      <c r="J1129" s="7" t="s">
        <v>101</v>
      </c>
    </row>
    <row r="1130" spans="1:10" ht="18" customHeight="1">
      <c r="A1130" s="10"/>
      <c r="B1130" s="42" t="s">
        <v>1981</v>
      </c>
      <c r="C1130" s="42" t="s">
        <v>1982</v>
      </c>
      <c r="D1130" s="8" t="s">
        <v>1983</v>
      </c>
      <c r="E1130" s="167"/>
      <c r="F1130" s="167"/>
      <c r="G1130" s="167"/>
      <c r="H1130" s="44" t="s">
        <v>1984</v>
      </c>
      <c r="I1130" s="45" t="s">
        <v>1985</v>
      </c>
      <c r="J1130" s="8" t="s">
        <v>390</v>
      </c>
    </row>
    <row r="1131" spans="1:10" ht="18" customHeight="1">
      <c r="A1131" s="9">
        <v>3</v>
      </c>
      <c r="B1131" s="38" t="s">
        <v>1986</v>
      </c>
      <c r="C1131" s="38" t="s">
        <v>1971</v>
      </c>
      <c r="D1131" s="7" t="s">
        <v>1987</v>
      </c>
      <c r="E1131" s="166">
        <v>100000</v>
      </c>
      <c r="F1131" s="166">
        <v>100000</v>
      </c>
      <c r="G1131" s="166">
        <v>100000</v>
      </c>
      <c r="H1131" s="39" t="s">
        <v>1972</v>
      </c>
      <c r="I1131" s="40" t="s">
        <v>1988</v>
      </c>
      <c r="J1131" s="7" t="s">
        <v>101</v>
      </c>
    </row>
    <row r="1132" spans="1:10" ht="18" customHeight="1">
      <c r="A1132" s="10"/>
      <c r="B1132" s="42" t="s">
        <v>1989</v>
      </c>
      <c r="C1132" s="42" t="s">
        <v>1975</v>
      </c>
      <c r="D1132" s="8" t="s">
        <v>104</v>
      </c>
      <c r="E1132" s="167"/>
      <c r="F1132" s="167"/>
      <c r="G1132" s="167"/>
      <c r="H1132" s="44" t="s">
        <v>2472</v>
      </c>
      <c r="I1132" s="45" t="s">
        <v>1990</v>
      </c>
      <c r="J1132" s="8" t="s">
        <v>390</v>
      </c>
    </row>
    <row r="1133" spans="1:10" ht="18" customHeight="1">
      <c r="A1133" s="10"/>
      <c r="B1133" s="55" t="s">
        <v>1991</v>
      </c>
      <c r="C1133" s="55"/>
      <c r="D1133" s="10"/>
      <c r="E1133" s="163"/>
      <c r="F1133" s="163"/>
      <c r="G1133" s="163"/>
      <c r="H1133" s="57" t="s">
        <v>956</v>
      </c>
      <c r="I1133" s="25" t="s">
        <v>1992</v>
      </c>
      <c r="J1133" s="10"/>
    </row>
    <row r="1134" spans="1:10" ht="18" customHeight="1">
      <c r="A1134" s="10"/>
      <c r="B1134" s="55"/>
      <c r="C1134" s="55"/>
      <c r="D1134" s="10"/>
      <c r="E1134" s="163"/>
      <c r="F1134" s="163"/>
      <c r="G1134" s="163"/>
      <c r="H1134" s="57"/>
      <c r="I1134" s="25" t="s">
        <v>1993</v>
      </c>
      <c r="J1134" s="10"/>
    </row>
    <row r="1135" spans="1:10" ht="18" customHeight="1">
      <c r="A1135" s="11"/>
      <c r="B1135" s="47"/>
      <c r="C1135" s="47"/>
      <c r="D1135" s="11"/>
      <c r="E1135" s="146"/>
      <c r="F1135" s="146"/>
      <c r="G1135" s="146"/>
      <c r="H1135" s="61"/>
      <c r="I1135" s="66" t="s">
        <v>1994</v>
      </c>
      <c r="J1135" s="11"/>
    </row>
    <row r="1136" spans="1:5" ht="18" customHeight="1">
      <c r="A1136" s="282" t="s">
        <v>1995</v>
      </c>
      <c r="B1136" s="282"/>
      <c r="C1136" s="282"/>
      <c r="D1136" s="12"/>
      <c r="E1136" s="183"/>
    </row>
    <row r="1137" spans="1:10" ht="18" customHeight="1">
      <c r="A1137" s="275" t="s">
        <v>4</v>
      </c>
      <c r="B1137" s="277" t="s">
        <v>5</v>
      </c>
      <c r="C1137" s="277" t="s">
        <v>6</v>
      </c>
      <c r="D1137" s="278" t="s">
        <v>7</v>
      </c>
      <c r="E1137" s="279" t="s">
        <v>8</v>
      </c>
      <c r="F1137" s="280"/>
      <c r="G1137" s="281"/>
      <c r="H1137" s="63" t="s">
        <v>9</v>
      </c>
      <c r="I1137" s="278" t="s">
        <v>10</v>
      </c>
      <c r="J1137" s="21" t="s">
        <v>11</v>
      </c>
    </row>
    <row r="1138" spans="1:10" ht="18" customHeight="1">
      <c r="A1138" s="276"/>
      <c r="B1138" s="277"/>
      <c r="C1138" s="277"/>
      <c r="D1138" s="278"/>
      <c r="E1138" s="170" t="s">
        <v>12</v>
      </c>
      <c r="F1138" s="170" t="s">
        <v>13</v>
      </c>
      <c r="G1138" s="170" t="s">
        <v>14</v>
      </c>
      <c r="H1138" s="65" t="s">
        <v>15</v>
      </c>
      <c r="I1138" s="278"/>
      <c r="J1138" s="23" t="s">
        <v>16</v>
      </c>
    </row>
    <row r="1139" spans="1:10" ht="18" customHeight="1">
      <c r="A1139" s="9">
        <v>1</v>
      </c>
      <c r="B1139" s="38" t="s">
        <v>1996</v>
      </c>
      <c r="C1139" s="38" t="s">
        <v>1997</v>
      </c>
      <c r="D1139" s="7" t="s">
        <v>19</v>
      </c>
      <c r="E1139" s="166">
        <v>100000</v>
      </c>
      <c r="F1139" s="166">
        <v>100000</v>
      </c>
      <c r="G1139" s="166">
        <v>100000</v>
      </c>
      <c r="H1139" s="39" t="s">
        <v>1998</v>
      </c>
      <c r="I1139" s="40" t="s">
        <v>1999</v>
      </c>
      <c r="J1139" s="7" t="s">
        <v>101</v>
      </c>
    </row>
    <row r="1140" spans="1:10" ht="18" customHeight="1">
      <c r="A1140" s="10"/>
      <c r="B1140" s="42" t="s">
        <v>2000</v>
      </c>
      <c r="C1140" s="42" t="s">
        <v>2001</v>
      </c>
      <c r="D1140" s="8"/>
      <c r="E1140" s="167"/>
      <c r="F1140" s="167"/>
      <c r="G1140" s="167"/>
      <c r="H1140" s="44" t="s">
        <v>2002</v>
      </c>
      <c r="I1140" s="45" t="s">
        <v>2003</v>
      </c>
      <c r="J1140" s="8" t="s">
        <v>390</v>
      </c>
    </row>
    <row r="1141" spans="1:10" ht="18" customHeight="1">
      <c r="A1141" s="11"/>
      <c r="B1141" s="46" t="s">
        <v>2353</v>
      </c>
      <c r="C1141" s="46"/>
      <c r="D1141" s="15"/>
      <c r="E1141" s="181"/>
      <c r="F1141" s="181"/>
      <c r="G1141" s="181"/>
      <c r="H1141" s="48"/>
      <c r="I1141" s="95"/>
      <c r="J1141" s="15"/>
    </row>
    <row r="1142" spans="1:10" ht="18" customHeight="1">
      <c r="A1142" s="9">
        <v>2</v>
      </c>
      <c r="B1142" s="38" t="s">
        <v>2004</v>
      </c>
      <c r="C1142" s="38" t="s">
        <v>2005</v>
      </c>
      <c r="D1142" s="7" t="s">
        <v>19</v>
      </c>
      <c r="E1142" s="166">
        <v>30000</v>
      </c>
      <c r="F1142" s="166">
        <v>30000</v>
      </c>
      <c r="G1142" s="166">
        <v>30000</v>
      </c>
      <c r="H1142" s="39" t="s">
        <v>2006</v>
      </c>
      <c r="I1142" s="40" t="s">
        <v>2007</v>
      </c>
      <c r="J1142" s="7" t="s">
        <v>101</v>
      </c>
    </row>
    <row r="1143" spans="1:10" ht="18" customHeight="1">
      <c r="A1143" s="11"/>
      <c r="B1143" s="46" t="s">
        <v>2008</v>
      </c>
      <c r="C1143" s="46" t="s">
        <v>2009</v>
      </c>
      <c r="D1143" s="15"/>
      <c r="E1143" s="181"/>
      <c r="F1143" s="181"/>
      <c r="G1143" s="181"/>
      <c r="H1143" s="48" t="s">
        <v>854</v>
      </c>
      <c r="I1143" s="95" t="s">
        <v>2010</v>
      </c>
      <c r="J1143" s="15" t="s">
        <v>390</v>
      </c>
    </row>
    <row r="1144" spans="1:10" ht="18" customHeight="1">
      <c r="A1144" s="9">
        <v>3</v>
      </c>
      <c r="B1144" s="38" t="s">
        <v>2011</v>
      </c>
      <c r="C1144" s="38" t="s">
        <v>2012</v>
      </c>
      <c r="D1144" s="7" t="s">
        <v>19</v>
      </c>
      <c r="E1144" s="166">
        <v>30000</v>
      </c>
      <c r="F1144" s="166">
        <v>30000</v>
      </c>
      <c r="G1144" s="166">
        <v>30000</v>
      </c>
      <c r="H1144" s="39" t="s">
        <v>1520</v>
      </c>
      <c r="I1144" s="40" t="s">
        <v>2013</v>
      </c>
      <c r="J1144" s="7" t="s">
        <v>101</v>
      </c>
    </row>
    <row r="1145" spans="1:10" ht="18" customHeight="1">
      <c r="A1145" s="10"/>
      <c r="B1145" s="42" t="s">
        <v>2014</v>
      </c>
      <c r="C1145" s="42" t="s">
        <v>2015</v>
      </c>
      <c r="D1145" s="8"/>
      <c r="E1145" s="167"/>
      <c r="F1145" s="167"/>
      <c r="G1145" s="167"/>
      <c r="H1145" s="44" t="s">
        <v>854</v>
      </c>
      <c r="I1145" s="45" t="s">
        <v>2016</v>
      </c>
      <c r="J1145" s="8" t="s">
        <v>390</v>
      </c>
    </row>
    <row r="1146" spans="1:10" ht="18" customHeight="1">
      <c r="A1146" s="11"/>
      <c r="B1146" s="46"/>
      <c r="C1146" s="46" t="s">
        <v>2017</v>
      </c>
      <c r="D1146" s="15"/>
      <c r="E1146" s="181"/>
      <c r="F1146" s="181"/>
      <c r="G1146" s="181"/>
      <c r="H1146" s="48"/>
      <c r="I1146" s="95"/>
      <c r="J1146" s="15"/>
    </row>
    <row r="1147" spans="1:10" ht="18" customHeight="1">
      <c r="A1147" s="28"/>
      <c r="B1147" s="97" t="s">
        <v>2018</v>
      </c>
      <c r="C1147" s="60"/>
      <c r="D1147" s="28"/>
      <c r="E1147" s="182"/>
      <c r="F1147" s="182"/>
      <c r="G1147" s="182"/>
      <c r="H1147" s="148"/>
      <c r="I1147" s="19"/>
      <c r="J1147" s="28"/>
    </row>
    <row r="1148" spans="1:10" ht="18" customHeight="1">
      <c r="A1148" s="275" t="s">
        <v>4</v>
      </c>
      <c r="B1148" s="277" t="s">
        <v>5</v>
      </c>
      <c r="C1148" s="277" t="s">
        <v>6</v>
      </c>
      <c r="D1148" s="278" t="s">
        <v>7</v>
      </c>
      <c r="E1148" s="279" t="s">
        <v>8</v>
      </c>
      <c r="F1148" s="280"/>
      <c r="G1148" s="281"/>
      <c r="H1148" s="63" t="s">
        <v>9</v>
      </c>
      <c r="I1148" s="278" t="s">
        <v>10</v>
      </c>
      <c r="J1148" s="21" t="s">
        <v>11</v>
      </c>
    </row>
    <row r="1149" spans="1:10" ht="18" customHeight="1">
      <c r="A1149" s="276"/>
      <c r="B1149" s="277"/>
      <c r="C1149" s="277"/>
      <c r="D1149" s="278"/>
      <c r="E1149" s="170" t="s">
        <v>12</v>
      </c>
      <c r="F1149" s="170" t="s">
        <v>13</v>
      </c>
      <c r="G1149" s="170" t="s">
        <v>14</v>
      </c>
      <c r="H1149" s="65" t="s">
        <v>15</v>
      </c>
      <c r="I1149" s="278"/>
      <c r="J1149" s="23" t="s">
        <v>16</v>
      </c>
    </row>
    <row r="1150" spans="1:10" ht="18" customHeight="1">
      <c r="A1150" s="9">
        <v>1</v>
      </c>
      <c r="B1150" s="50" t="s">
        <v>2019</v>
      </c>
      <c r="C1150" s="50" t="s">
        <v>2020</v>
      </c>
      <c r="D1150" s="9" t="s">
        <v>19</v>
      </c>
      <c r="E1150" s="93">
        <v>50000</v>
      </c>
      <c r="F1150" s="93">
        <v>50000</v>
      </c>
      <c r="G1150" s="93">
        <v>50000</v>
      </c>
      <c r="H1150" s="52" t="s">
        <v>2021</v>
      </c>
      <c r="I1150" s="26" t="s">
        <v>2022</v>
      </c>
      <c r="J1150" s="9" t="s">
        <v>101</v>
      </c>
    </row>
    <row r="1151" spans="1:10" ht="18" customHeight="1">
      <c r="A1151" s="10"/>
      <c r="B1151" s="55" t="s">
        <v>1076</v>
      </c>
      <c r="C1151" s="55" t="s">
        <v>2023</v>
      </c>
      <c r="D1151" s="10"/>
      <c r="E1151" s="163"/>
      <c r="F1151" s="163"/>
      <c r="G1151" s="163"/>
      <c r="H1151" s="57" t="s">
        <v>2024</v>
      </c>
      <c r="I1151" s="25" t="s">
        <v>2025</v>
      </c>
      <c r="J1151" s="10" t="s">
        <v>390</v>
      </c>
    </row>
    <row r="1152" spans="1:10" ht="18" customHeight="1">
      <c r="A1152" s="11"/>
      <c r="B1152" s="47"/>
      <c r="C1152" s="47"/>
      <c r="D1152" s="11"/>
      <c r="E1152" s="146"/>
      <c r="F1152" s="146"/>
      <c r="G1152" s="146"/>
      <c r="H1152" s="61"/>
      <c r="I1152" s="66" t="s">
        <v>2026</v>
      </c>
      <c r="J1152" s="11"/>
    </row>
    <row r="1153" spans="1:10" ht="18" customHeight="1">
      <c r="A1153" s="206"/>
      <c r="B1153" s="56"/>
      <c r="C1153" s="56"/>
      <c r="D1153" s="206"/>
      <c r="E1153" s="169"/>
      <c r="F1153" s="169"/>
      <c r="G1153" s="169"/>
      <c r="H1153" s="78"/>
      <c r="I1153" s="18"/>
      <c r="J1153" s="206"/>
    </row>
    <row r="1154" spans="1:10" ht="19.5" customHeight="1">
      <c r="A1154" s="27"/>
      <c r="B1154" s="196" t="s">
        <v>2027</v>
      </c>
      <c r="C1154" s="56"/>
      <c r="D1154" s="27"/>
      <c r="E1154" s="169"/>
      <c r="F1154" s="169"/>
      <c r="G1154" s="169"/>
      <c r="H1154" s="91"/>
      <c r="I1154" s="18"/>
      <c r="J1154" s="27"/>
    </row>
    <row r="1155" spans="1:10" ht="19.5" customHeight="1">
      <c r="A1155" s="275" t="s">
        <v>4</v>
      </c>
      <c r="B1155" s="277" t="s">
        <v>5</v>
      </c>
      <c r="C1155" s="277" t="s">
        <v>6</v>
      </c>
      <c r="D1155" s="278" t="s">
        <v>7</v>
      </c>
      <c r="E1155" s="279" t="s">
        <v>8</v>
      </c>
      <c r="F1155" s="280"/>
      <c r="G1155" s="281"/>
      <c r="H1155" s="63" t="s">
        <v>9</v>
      </c>
      <c r="I1155" s="278" t="s">
        <v>10</v>
      </c>
      <c r="J1155" s="21" t="s">
        <v>11</v>
      </c>
    </row>
    <row r="1156" spans="1:10" ht="19.5" customHeight="1">
      <c r="A1156" s="276"/>
      <c r="B1156" s="277"/>
      <c r="C1156" s="277"/>
      <c r="D1156" s="278"/>
      <c r="E1156" s="170" t="s">
        <v>12</v>
      </c>
      <c r="F1156" s="170" t="s">
        <v>13</v>
      </c>
      <c r="G1156" s="170" t="s">
        <v>14</v>
      </c>
      <c r="H1156" s="65" t="s">
        <v>15</v>
      </c>
      <c r="I1156" s="278"/>
      <c r="J1156" s="23" t="s">
        <v>16</v>
      </c>
    </row>
    <row r="1157" spans="1:10" ht="19.5" customHeight="1">
      <c r="A1157" s="9">
        <v>1</v>
      </c>
      <c r="B1157" s="38" t="s">
        <v>2028</v>
      </c>
      <c r="C1157" s="38" t="s">
        <v>2029</v>
      </c>
      <c r="D1157" s="7" t="s">
        <v>2030</v>
      </c>
      <c r="E1157" s="166">
        <v>50000</v>
      </c>
      <c r="F1157" s="166">
        <v>50000</v>
      </c>
      <c r="G1157" s="166">
        <v>50000</v>
      </c>
      <c r="H1157" s="39" t="s">
        <v>2031</v>
      </c>
      <c r="I1157" s="40" t="s">
        <v>2032</v>
      </c>
      <c r="J1157" s="7" t="s">
        <v>101</v>
      </c>
    </row>
    <row r="1158" spans="1:10" ht="19.5" customHeight="1">
      <c r="A1158" s="10"/>
      <c r="B1158" s="42" t="s">
        <v>2466</v>
      </c>
      <c r="C1158" s="42" t="s">
        <v>2033</v>
      </c>
      <c r="D1158" s="8" t="s">
        <v>104</v>
      </c>
      <c r="E1158" s="167"/>
      <c r="F1158" s="167"/>
      <c r="G1158" s="167"/>
      <c r="H1158" s="44" t="s">
        <v>2034</v>
      </c>
      <c r="I1158" s="45"/>
      <c r="J1158" s="8" t="s">
        <v>390</v>
      </c>
    </row>
    <row r="1159" spans="1:10" ht="19.5" customHeight="1">
      <c r="A1159" s="9">
        <v>2</v>
      </c>
      <c r="B1159" s="38" t="s">
        <v>2467</v>
      </c>
      <c r="C1159" s="38" t="s">
        <v>2035</v>
      </c>
      <c r="D1159" s="7" t="s">
        <v>301</v>
      </c>
      <c r="E1159" s="166">
        <v>50000</v>
      </c>
      <c r="F1159" s="166">
        <v>50000</v>
      </c>
      <c r="G1159" s="166">
        <v>50000</v>
      </c>
      <c r="H1159" s="39" t="s">
        <v>2036</v>
      </c>
      <c r="I1159" s="40" t="s">
        <v>2037</v>
      </c>
      <c r="J1159" s="7" t="s">
        <v>101</v>
      </c>
    </row>
    <row r="1160" spans="1:10" ht="19.5" customHeight="1">
      <c r="A1160" s="11"/>
      <c r="B1160" s="46" t="s">
        <v>2468</v>
      </c>
      <c r="C1160" s="46" t="s">
        <v>2038</v>
      </c>
      <c r="D1160" s="15" t="s">
        <v>104</v>
      </c>
      <c r="E1160" s="181"/>
      <c r="F1160" s="181"/>
      <c r="G1160" s="181"/>
      <c r="H1160" s="48" t="s">
        <v>2039</v>
      </c>
      <c r="I1160" s="95" t="s">
        <v>2040</v>
      </c>
      <c r="J1160" s="15"/>
    </row>
    <row r="1161" spans="1:10" ht="19.5" customHeight="1">
      <c r="A1161" s="9">
        <v>3</v>
      </c>
      <c r="B1161" s="38" t="s">
        <v>2469</v>
      </c>
      <c r="C1161" s="38" t="s">
        <v>1768</v>
      </c>
      <c r="D1161" s="7" t="s">
        <v>45</v>
      </c>
      <c r="E1161" s="166">
        <v>100000</v>
      </c>
      <c r="F1161" s="166">
        <v>100000</v>
      </c>
      <c r="G1161" s="166">
        <v>100000</v>
      </c>
      <c r="H1161" s="39" t="s">
        <v>836</v>
      </c>
      <c r="I1161" s="40" t="s">
        <v>2037</v>
      </c>
      <c r="J1161" s="7" t="s">
        <v>101</v>
      </c>
    </row>
    <row r="1162" spans="1:10" ht="19.5" customHeight="1">
      <c r="A1162" s="10"/>
      <c r="B1162" s="42" t="s">
        <v>2609</v>
      </c>
      <c r="C1162" s="42" t="s">
        <v>2041</v>
      </c>
      <c r="D1162" s="8"/>
      <c r="E1162" s="167"/>
      <c r="F1162" s="167"/>
      <c r="G1162" s="167"/>
      <c r="H1162" s="44" t="s">
        <v>801</v>
      </c>
      <c r="I1162" s="45" t="s">
        <v>2042</v>
      </c>
      <c r="J1162" s="8"/>
    </row>
    <row r="1163" spans="1:10" ht="19.5" customHeight="1">
      <c r="A1163" s="9">
        <v>4</v>
      </c>
      <c r="B1163" s="50" t="s">
        <v>2043</v>
      </c>
      <c r="C1163" s="50" t="s">
        <v>2044</v>
      </c>
      <c r="D1163" s="9" t="s">
        <v>1215</v>
      </c>
      <c r="E1163" s="93"/>
      <c r="F1163" s="93"/>
      <c r="G1163" s="93"/>
      <c r="H1163" s="52" t="s">
        <v>2045</v>
      </c>
      <c r="I1163" s="26" t="s">
        <v>836</v>
      </c>
      <c r="J1163" s="7" t="s">
        <v>21</v>
      </c>
    </row>
    <row r="1164" spans="1:10" ht="19.5" customHeight="1">
      <c r="A1164" s="10"/>
      <c r="B1164" s="55" t="s">
        <v>2046</v>
      </c>
      <c r="C1164" s="55" t="s">
        <v>2047</v>
      </c>
      <c r="D1164" s="10" t="s">
        <v>2048</v>
      </c>
      <c r="E1164" s="163">
        <v>100000</v>
      </c>
      <c r="F1164" s="163">
        <v>100000</v>
      </c>
      <c r="G1164" s="163">
        <v>100000</v>
      </c>
      <c r="H1164" s="57" t="s">
        <v>2049</v>
      </c>
      <c r="I1164" s="25" t="s">
        <v>2050</v>
      </c>
      <c r="J1164" s="8" t="s">
        <v>25</v>
      </c>
    </row>
    <row r="1165" spans="1:10" ht="19.5" customHeight="1">
      <c r="A1165" s="11"/>
      <c r="B1165" s="47"/>
      <c r="C1165" s="47" t="s">
        <v>2051</v>
      </c>
      <c r="D1165" s="11" t="s">
        <v>2052</v>
      </c>
      <c r="E1165" s="146"/>
      <c r="F1165" s="146"/>
      <c r="G1165" s="146"/>
      <c r="H1165" s="61"/>
      <c r="I1165" s="66"/>
      <c r="J1165" s="11"/>
    </row>
    <row r="1166" spans="1:10" ht="19.5" customHeight="1">
      <c r="A1166" s="9">
        <v>5</v>
      </c>
      <c r="B1166" s="50" t="s">
        <v>2053</v>
      </c>
      <c r="C1166" s="50" t="s">
        <v>2054</v>
      </c>
      <c r="D1166" s="9" t="s">
        <v>2030</v>
      </c>
      <c r="E1166" s="93">
        <v>100000</v>
      </c>
      <c r="F1166" s="93">
        <v>100000</v>
      </c>
      <c r="G1166" s="93">
        <v>100000</v>
      </c>
      <c r="H1166" s="52" t="s">
        <v>2055</v>
      </c>
      <c r="I1166" s="26" t="s">
        <v>2056</v>
      </c>
      <c r="J1166" s="9" t="s">
        <v>101</v>
      </c>
    </row>
    <row r="1167" spans="1:10" ht="19.5" customHeight="1">
      <c r="A1167" s="10"/>
      <c r="B1167" s="55" t="s">
        <v>2057</v>
      </c>
      <c r="C1167" s="55" t="s">
        <v>2058</v>
      </c>
      <c r="D1167" s="10" t="s">
        <v>104</v>
      </c>
      <c r="E1167" s="163"/>
      <c r="F1167" s="163"/>
      <c r="G1167" s="163"/>
      <c r="H1167" s="57" t="s">
        <v>2034</v>
      </c>
      <c r="I1167" s="25" t="s">
        <v>2059</v>
      </c>
      <c r="J1167" s="10"/>
    </row>
    <row r="1168" spans="1:10" ht="18.75" customHeight="1">
      <c r="A1168" s="11"/>
      <c r="B1168" s="47" t="s">
        <v>2060</v>
      </c>
      <c r="C1168" s="47"/>
      <c r="D1168" s="11"/>
      <c r="E1168" s="146"/>
      <c r="F1168" s="146"/>
      <c r="G1168" s="146"/>
      <c r="H1168" s="61"/>
      <c r="I1168" s="66"/>
      <c r="J1168" s="11"/>
    </row>
    <row r="1169" spans="1:10" ht="18.75" customHeight="1">
      <c r="A1169" s="9">
        <v>6</v>
      </c>
      <c r="B1169" s="50" t="s">
        <v>2061</v>
      </c>
      <c r="C1169" s="50" t="s">
        <v>2062</v>
      </c>
      <c r="D1169" s="9" t="s">
        <v>32</v>
      </c>
      <c r="E1169" s="93">
        <v>100000</v>
      </c>
      <c r="F1169" s="93">
        <v>100000</v>
      </c>
      <c r="G1169" s="93">
        <v>100000</v>
      </c>
      <c r="H1169" s="52" t="s">
        <v>2063</v>
      </c>
      <c r="I1169" s="26" t="s">
        <v>2064</v>
      </c>
      <c r="J1169" s="9" t="s">
        <v>101</v>
      </c>
    </row>
    <row r="1170" spans="1:10" ht="18.75" customHeight="1">
      <c r="A1170" s="11"/>
      <c r="B1170" s="47"/>
      <c r="C1170" s="47" t="s">
        <v>2065</v>
      </c>
      <c r="D1170" s="11"/>
      <c r="E1170" s="146"/>
      <c r="F1170" s="146"/>
      <c r="G1170" s="146"/>
      <c r="H1170" s="61" t="s">
        <v>2066</v>
      </c>
      <c r="I1170" s="66" t="s">
        <v>2067</v>
      </c>
      <c r="J1170" s="11"/>
    </row>
    <row r="1171" spans="1:10" ht="18.75" customHeight="1">
      <c r="A1171" s="9">
        <v>7</v>
      </c>
      <c r="B1171" s="50" t="s">
        <v>2068</v>
      </c>
      <c r="C1171" s="50" t="s">
        <v>2069</v>
      </c>
      <c r="D1171" s="9" t="s">
        <v>32</v>
      </c>
      <c r="E1171" s="93">
        <v>100000</v>
      </c>
      <c r="F1171" s="93">
        <v>100000</v>
      </c>
      <c r="G1171" s="93">
        <v>100000</v>
      </c>
      <c r="H1171" s="52" t="s">
        <v>2070</v>
      </c>
      <c r="I1171" s="26" t="s">
        <v>2071</v>
      </c>
      <c r="J1171" s="9" t="s">
        <v>101</v>
      </c>
    </row>
    <row r="1172" spans="1:10" ht="18.75" customHeight="1">
      <c r="A1172" s="10"/>
      <c r="B1172" s="55" t="s">
        <v>2072</v>
      </c>
      <c r="C1172" s="55" t="s">
        <v>2073</v>
      </c>
      <c r="D1172" s="10"/>
      <c r="E1172" s="163"/>
      <c r="F1172" s="163"/>
      <c r="G1172" s="163"/>
      <c r="H1172" s="57" t="s">
        <v>2074</v>
      </c>
      <c r="I1172" s="25" t="s">
        <v>2066</v>
      </c>
      <c r="J1172" s="10"/>
    </row>
    <row r="1173" spans="1:10" ht="18.75" customHeight="1">
      <c r="A1173" s="9">
        <v>8</v>
      </c>
      <c r="B1173" s="143" t="s">
        <v>2075</v>
      </c>
      <c r="C1173" s="50" t="s">
        <v>2076</v>
      </c>
      <c r="D1173" s="7" t="s">
        <v>1482</v>
      </c>
      <c r="E1173" s="166">
        <v>300000</v>
      </c>
      <c r="F1173" s="166">
        <v>300000</v>
      </c>
      <c r="G1173" s="166">
        <v>300000</v>
      </c>
      <c r="H1173" s="39" t="s">
        <v>2516</v>
      </c>
      <c r="I1173" s="40" t="s">
        <v>2077</v>
      </c>
      <c r="J1173" s="7" t="s">
        <v>101</v>
      </c>
    </row>
    <row r="1174" spans="1:10" ht="18.75" customHeight="1">
      <c r="A1174" s="10"/>
      <c r="B1174" s="43" t="s">
        <v>2078</v>
      </c>
      <c r="C1174" s="55" t="s">
        <v>2079</v>
      </c>
      <c r="D1174" s="8"/>
      <c r="E1174" s="167"/>
      <c r="F1174" s="167"/>
      <c r="G1174" s="167"/>
      <c r="H1174" s="44" t="s">
        <v>2080</v>
      </c>
      <c r="I1174" s="45" t="s">
        <v>2081</v>
      </c>
      <c r="J1174" s="8"/>
    </row>
    <row r="1175" spans="1:10" ht="18.75" customHeight="1">
      <c r="A1175" s="10"/>
      <c r="B1175" s="43" t="s">
        <v>2082</v>
      </c>
      <c r="C1175" s="55" t="s">
        <v>2083</v>
      </c>
      <c r="D1175" s="8"/>
      <c r="E1175" s="167"/>
      <c r="F1175" s="167"/>
      <c r="G1175" s="167"/>
      <c r="H1175" s="44" t="s">
        <v>2084</v>
      </c>
      <c r="I1175" s="45" t="s">
        <v>2085</v>
      </c>
      <c r="J1175" s="8"/>
    </row>
    <row r="1176" spans="1:10" ht="18.75" customHeight="1">
      <c r="A1176" s="11"/>
      <c r="B1176" s="139" t="s">
        <v>2470</v>
      </c>
      <c r="C1176" s="46"/>
      <c r="D1176" s="15"/>
      <c r="E1176" s="181"/>
      <c r="F1176" s="181"/>
      <c r="G1176" s="181"/>
      <c r="H1176" s="48"/>
      <c r="I1176" s="95"/>
      <c r="J1176" s="15"/>
    </row>
    <row r="1177" spans="1:10" ht="18.75" customHeight="1">
      <c r="A1177" s="9">
        <v>9</v>
      </c>
      <c r="B1177" s="143" t="s">
        <v>2086</v>
      </c>
      <c r="C1177" s="38" t="s">
        <v>2087</v>
      </c>
      <c r="D1177" s="7" t="s">
        <v>2088</v>
      </c>
      <c r="E1177" s="166">
        <v>30000</v>
      </c>
      <c r="F1177" s="166">
        <v>30000</v>
      </c>
      <c r="G1177" s="166">
        <v>30000</v>
      </c>
      <c r="H1177" s="39" t="s">
        <v>2517</v>
      </c>
      <c r="I1177" s="40" t="s">
        <v>2089</v>
      </c>
      <c r="J1177" s="7" t="s">
        <v>101</v>
      </c>
    </row>
    <row r="1178" spans="1:10" ht="18.75" customHeight="1">
      <c r="A1178" s="10"/>
      <c r="B1178" s="43" t="s">
        <v>2090</v>
      </c>
      <c r="C1178" s="42" t="s">
        <v>2091</v>
      </c>
      <c r="D1178" s="8" t="s">
        <v>2092</v>
      </c>
      <c r="E1178" s="167"/>
      <c r="F1178" s="167"/>
      <c r="G1178" s="167"/>
      <c r="H1178" s="44" t="s">
        <v>2080</v>
      </c>
      <c r="I1178" s="45" t="s">
        <v>2093</v>
      </c>
      <c r="J1178" s="8"/>
    </row>
    <row r="1179" spans="1:10" ht="18.75" customHeight="1">
      <c r="A1179" s="11"/>
      <c r="B1179" s="139" t="s">
        <v>2094</v>
      </c>
      <c r="C1179" s="46" t="s">
        <v>2095</v>
      </c>
      <c r="D1179" s="15"/>
      <c r="E1179" s="181"/>
      <c r="F1179" s="181"/>
      <c r="G1179" s="181"/>
      <c r="H1179" s="48" t="s">
        <v>2084</v>
      </c>
      <c r="I1179" s="95" t="s">
        <v>2096</v>
      </c>
      <c r="J1179" s="15"/>
    </row>
    <row r="1180" spans="1:10" ht="19.5" customHeight="1">
      <c r="A1180" s="275" t="s">
        <v>4</v>
      </c>
      <c r="B1180" s="277" t="s">
        <v>5</v>
      </c>
      <c r="C1180" s="277" t="s">
        <v>6</v>
      </c>
      <c r="D1180" s="278" t="s">
        <v>7</v>
      </c>
      <c r="E1180" s="279" t="s">
        <v>8</v>
      </c>
      <c r="F1180" s="280"/>
      <c r="G1180" s="281"/>
      <c r="H1180" s="63" t="s">
        <v>9</v>
      </c>
      <c r="I1180" s="278" t="s">
        <v>10</v>
      </c>
      <c r="J1180" s="211" t="s">
        <v>11</v>
      </c>
    </row>
    <row r="1181" spans="1:10" ht="19.5" customHeight="1">
      <c r="A1181" s="276"/>
      <c r="B1181" s="277"/>
      <c r="C1181" s="277"/>
      <c r="D1181" s="278"/>
      <c r="E1181" s="213" t="s">
        <v>12</v>
      </c>
      <c r="F1181" s="213" t="s">
        <v>13</v>
      </c>
      <c r="G1181" s="213" t="s">
        <v>14</v>
      </c>
      <c r="H1181" s="65" t="s">
        <v>15</v>
      </c>
      <c r="I1181" s="278"/>
      <c r="J1181" s="212" t="s">
        <v>16</v>
      </c>
    </row>
    <row r="1182" spans="1:10" ht="22.5" customHeight="1">
      <c r="A1182" s="10">
        <v>10</v>
      </c>
      <c r="B1182" s="105" t="s">
        <v>2621</v>
      </c>
      <c r="C1182" s="50" t="s">
        <v>2076</v>
      </c>
      <c r="D1182" s="7" t="s">
        <v>1482</v>
      </c>
      <c r="E1182" s="166">
        <v>300000</v>
      </c>
      <c r="F1182" s="166">
        <v>300000</v>
      </c>
      <c r="G1182" s="166">
        <v>300000</v>
      </c>
      <c r="H1182" s="39" t="s">
        <v>2516</v>
      </c>
      <c r="I1182" s="40" t="s">
        <v>2077</v>
      </c>
      <c r="J1182" s="7" t="s">
        <v>101</v>
      </c>
    </row>
    <row r="1183" spans="1:10" ht="22.5" customHeight="1">
      <c r="A1183" s="31"/>
      <c r="B1183" s="58" t="s">
        <v>356</v>
      </c>
      <c r="C1183" s="55" t="s">
        <v>2079</v>
      </c>
      <c r="D1183" s="8"/>
      <c r="E1183" s="167"/>
      <c r="F1183" s="167"/>
      <c r="G1183" s="167"/>
      <c r="H1183" s="44" t="s">
        <v>2080</v>
      </c>
      <c r="I1183" s="45" t="s">
        <v>2081</v>
      </c>
      <c r="J1183" s="8"/>
    </row>
    <row r="1184" spans="1:10" ht="22.5" customHeight="1">
      <c r="A1184" s="31"/>
      <c r="B1184" s="58"/>
      <c r="C1184" s="55" t="s">
        <v>2083</v>
      </c>
      <c r="D1184" s="8"/>
      <c r="E1184" s="167"/>
      <c r="F1184" s="167"/>
      <c r="G1184" s="167"/>
      <c r="H1184" s="44" t="s">
        <v>2084</v>
      </c>
      <c r="I1184" s="45" t="s">
        <v>2085</v>
      </c>
      <c r="J1184" s="8"/>
    </row>
    <row r="1185" spans="1:10" ht="22.5" customHeight="1">
      <c r="A1185" s="9">
        <v>11</v>
      </c>
      <c r="B1185" s="143" t="s">
        <v>2471</v>
      </c>
      <c r="C1185" s="50" t="s">
        <v>2610</v>
      </c>
      <c r="D1185" s="7" t="s">
        <v>32</v>
      </c>
      <c r="E1185" s="166">
        <v>300000</v>
      </c>
      <c r="F1185" s="166">
        <v>300000</v>
      </c>
      <c r="G1185" s="166">
        <v>300000</v>
      </c>
      <c r="H1185" s="39" t="s">
        <v>2613</v>
      </c>
      <c r="I1185" s="40" t="s">
        <v>2617</v>
      </c>
      <c r="J1185" s="9" t="s">
        <v>101</v>
      </c>
    </row>
    <row r="1186" spans="1:10" ht="22.5" customHeight="1">
      <c r="A1186" s="31"/>
      <c r="B1186" s="58" t="s">
        <v>2622</v>
      </c>
      <c r="C1186" s="55" t="s">
        <v>2611</v>
      </c>
      <c r="D1186" s="8"/>
      <c r="E1186" s="167"/>
      <c r="F1186" s="167"/>
      <c r="G1186" s="167"/>
      <c r="H1186" s="44" t="s">
        <v>2614</v>
      </c>
      <c r="I1186" s="45" t="s">
        <v>2618</v>
      </c>
      <c r="J1186" s="205"/>
    </row>
    <row r="1187" spans="1:12" ht="22.5" customHeight="1">
      <c r="A1187" s="31"/>
      <c r="B1187" s="219"/>
      <c r="C1187" s="55" t="s">
        <v>2612</v>
      </c>
      <c r="D1187" s="8"/>
      <c r="E1187" s="167"/>
      <c r="F1187" s="167"/>
      <c r="G1187" s="167"/>
      <c r="H1187" s="44" t="s">
        <v>2615</v>
      </c>
      <c r="I1187" s="45" t="s">
        <v>2619</v>
      </c>
      <c r="J1187" s="205"/>
      <c r="L1187" s="18"/>
    </row>
    <row r="1188" spans="1:12" ht="22.5" customHeight="1">
      <c r="A1188" s="30"/>
      <c r="B1188" s="220"/>
      <c r="C1188" s="47"/>
      <c r="D1188" s="11"/>
      <c r="E1188" s="146"/>
      <c r="F1188" s="146"/>
      <c r="G1188" s="146"/>
      <c r="H1188" s="61" t="s">
        <v>2616</v>
      </c>
      <c r="I1188" s="66"/>
      <c r="J1188" s="11"/>
      <c r="L1188" s="18"/>
    </row>
    <row r="1189" spans="1:12" s="228" customFormat="1" ht="22.5" customHeight="1">
      <c r="A1189" s="221">
        <v>12</v>
      </c>
      <c r="B1189" s="222" t="s">
        <v>2620</v>
      </c>
      <c r="C1189" s="223" t="s">
        <v>2623</v>
      </c>
      <c r="D1189" s="224" t="s">
        <v>32</v>
      </c>
      <c r="E1189" s="225">
        <v>100000</v>
      </c>
      <c r="F1189" s="225">
        <v>100000</v>
      </c>
      <c r="G1189" s="226" t="s">
        <v>251</v>
      </c>
      <c r="H1189" s="223" t="s">
        <v>2627</v>
      </c>
      <c r="I1189" s="227" t="s">
        <v>2628</v>
      </c>
      <c r="J1189" s="221" t="s">
        <v>101</v>
      </c>
      <c r="L1189" s="242"/>
    </row>
    <row r="1190" spans="1:12" s="228" customFormat="1" ht="22.5" customHeight="1">
      <c r="A1190" s="230"/>
      <c r="B1190" s="228" t="s">
        <v>2622</v>
      </c>
      <c r="C1190" s="223" t="s">
        <v>2624</v>
      </c>
      <c r="D1190" s="224"/>
      <c r="E1190" s="225"/>
      <c r="F1190" s="225"/>
      <c r="G1190" s="225"/>
      <c r="H1190" s="223" t="s">
        <v>2625</v>
      </c>
      <c r="I1190" s="227" t="s">
        <v>2629</v>
      </c>
      <c r="J1190" s="221"/>
      <c r="L1190" s="242"/>
    </row>
    <row r="1191" spans="1:10" s="228" customFormat="1" ht="22.5" customHeight="1">
      <c r="A1191" s="232"/>
      <c r="B1191" s="233"/>
      <c r="C1191" s="234"/>
      <c r="D1191" s="235"/>
      <c r="E1191" s="236"/>
      <c r="F1191" s="236"/>
      <c r="G1191" s="236"/>
      <c r="H1191" s="237" t="s">
        <v>2626</v>
      </c>
      <c r="I1191" s="238"/>
      <c r="J1191" s="243"/>
    </row>
    <row r="1192" spans="1:10" s="228" customFormat="1" ht="22.5" customHeight="1">
      <c r="A1192" s="239"/>
      <c r="B1192" s="283" t="s">
        <v>2097</v>
      </c>
      <c r="C1192" s="283"/>
      <c r="D1192" s="283"/>
      <c r="E1192" s="240"/>
      <c r="F1192" s="240"/>
      <c r="G1192" s="240"/>
      <c r="H1192" s="241"/>
      <c r="I1192" s="242"/>
      <c r="J1192" s="239"/>
    </row>
    <row r="1193" spans="1:10" ht="22.5" customHeight="1">
      <c r="A1193" s="275" t="s">
        <v>4</v>
      </c>
      <c r="B1193" s="277" t="s">
        <v>5</v>
      </c>
      <c r="C1193" s="277" t="s">
        <v>6</v>
      </c>
      <c r="D1193" s="278" t="s">
        <v>7</v>
      </c>
      <c r="E1193" s="279" t="s">
        <v>8</v>
      </c>
      <c r="F1193" s="280"/>
      <c r="G1193" s="281"/>
      <c r="H1193" s="63" t="s">
        <v>9</v>
      </c>
      <c r="I1193" s="278" t="s">
        <v>10</v>
      </c>
      <c r="J1193" s="21" t="s">
        <v>11</v>
      </c>
    </row>
    <row r="1194" spans="1:10" ht="22.5" customHeight="1">
      <c r="A1194" s="276"/>
      <c r="B1194" s="277"/>
      <c r="C1194" s="277"/>
      <c r="D1194" s="278"/>
      <c r="E1194" s="170" t="s">
        <v>12</v>
      </c>
      <c r="F1194" s="170" t="s">
        <v>13</v>
      </c>
      <c r="G1194" s="170" t="s">
        <v>14</v>
      </c>
      <c r="H1194" s="65" t="s">
        <v>15</v>
      </c>
      <c r="I1194" s="278"/>
      <c r="J1194" s="23" t="s">
        <v>16</v>
      </c>
    </row>
    <row r="1195" spans="1:10" ht="22.5" customHeight="1">
      <c r="A1195" s="9">
        <v>1</v>
      </c>
      <c r="B1195" s="50" t="s">
        <v>2098</v>
      </c>
      <c r="C1195" s="51" t="s">
        <v>2099</v>
      </c>
      <c r="D1195" s="9" t="s">
        <v>19</v>
      </c>
      <c r="E1195" s="166">
        <v>40000</v>
      </c>
      <c r="F1195" s="166">
        <v>40000</v>
      </c>
      <c r="G1195" s="166">
        <v>40000</v>
      </c>
      <c r="H1195" s="39" t="s">
        <v>2100</v>
      </c>
      <c r="I1195" s="40" t="s">
        <v>2101</v>
      </c>
      <c r="J1195" s="7" t="s">
        <v>101</v>
      </c>
    </row>
    <row r="1196" spans="1:10" ht="22.5" customHeight="1">
      <c r="A1196" s="10"/>
      <c r="B1196" s="55" t="s">
        <v>2102</v>
      </c>
      <c r="C1196" s="42" t="s">
        <v>2103</v>
      </c>
      <c r="D1196" s="8"/>
      <c r="E1196" s="167"/>
      <c r="F1196" s="167"/>
      <c r="G1196" s="167"/>
      <c r="H1196" s="44" t="s">
        <v>2104</v>
      </c>
      <c r="I1196" s="45" t="s">
        <v>2105</v>
      </c>
      <c r="J1196" s="8"/>
    </row>
    <row r="1197" spans="1:10" ht="22.5" customHeight="1">
      <c r="A1197" s="11"/>
      <c r="B1197" s="47" t="s">
        <v>2106</v>
      </c>
      <c r="C1197" s="46" t="s">
        <v>2107</v>
      </c>
      <c r="D1197" s="15"/>
      <c r="E1197" s="181"/>
      <c r="F1197" s="181"/>
      <c r="G1197" s="181"/>
      <c r="H1197" s="48"/>
      <c r="I1197" s="95" t="s">
        <v>2108</v>
      </c>
      <c r="J1197" s="15"/>
    </row>
    <row r="1198" spans="1:10" ht="22.5" customHeight="1">
      <c r="A1198" s="9">
        <v>2</v>
      </c>
      <c r="B1198" s="50" t="s">
        <v>2109</v>
      </c>
      <c r="C1198" s="50" t="s">
        <v>2110</v>
      </c>
      <c r="D1198" s="9" t="s">
        <v>32</v>
      </c>
      <c r="E1198" s="93" t="s">
        <v>137</v>
      </c>
      <c r="F1198" s="93">
        <v>150000</v>
      </c>
      <c r="G1198" s="93">
        <v>150000</v>
      </c>
      <c r="H1198" s="52" t="s">
        <v>2518</v>
      </c>
      <c r="I1198" s="26" t="s">
        <v>2111</v>
      </c>
      <c r="J1198" s="9" t="s">
        <v>101</v>
      </c>
    </row>
    <row r="1199" spans="1:10" ht="22.5" customHeight="1">
      <c r="A1199" s="10"/>
      <c r="B1199" s="55"/>
      <c r="C1199" s="55" t="s">
        <v>2112</v>
      </c>
      <c r="D1199" s="10"/>
      <c r="E1199" s="163"/>
      <c r="F1199" s="163"/>
      <c r="G1199" s="163"/>
      <c r="H1199" s="57" t="s">
        <v>2519</v>
      </c>
      <c r="I1199" s="25"/>
      <c r="J1199" s="10"/>
    </row>
    <row r="1200" spans="1:10" ht="22.5" customHeight="1">
      <c r="A1200" s="11"/>
      <c r="B1200" s="47"/>
      <c r="C1200" s="47" t="s">
        <v>355</v>
      </c>
      <c r="D1200" s="11"/>
      <c r="E1200" s="146"/>
      <c r="F1200" s="146"/>
      <c r="G1200" s="146"/>
      <c r="H1200" s="61"/>
      <c r="I1200" s="66"/>
      <c r="J1200" s="11"/>
    </row>
    <row r="1201" spans="1:10" ht="22.5" customHeight="1">
      <c r="A1201" s="206"/>
      <c r="B1201" s="56"/>
      <c r="C1201" s="56"/>
      <c r="D1201" s="206"/>
      <c r="E1201" s="169"/>
      <c r="F1201" s="169"/>
      <c r="G1201" s="169"/>
      <c r="H1201" s="78"/>
      <c r="I1201" s="18"/>
      <c r="J1201" s="206"/>
    </row>
    <row r="1202" spans="1:10" ht="19.5" customHeight="1">
      <c r="A1202" s="285" t="s">
        <v>2113</v>
      </c>
      <c r="B1202" s="285"/>
      <c r="C1202" s="285"/>
      <c r="D1202" s="285"/>
      <c r="E1202" s="285"/>
      <c r="F1202" s="285"/>
      <c r="G1202" s="285"/>
      <c r="H1202" s="91"/>
      <c r="I1202" s="18"/>
      <c r="J1202" s="27"/>
    </row>
    <row r="1203" spans="1:10" ht="19.5" customHeight="1">
      <c r="A1203" s="169"/>
      <c r="B1203" s="284" t="s">
        <v>2114</v>
      </c>
      <c r="C1203" s="284"/>
      <c r="D1203" s="284"/>
      <c r="E1203" s="284"/>
      <c r="F1203" s="169"/>
      <c r="G1203" s="169"/>
      <c r="H1203" s="91"/>
      <c r="I1203" s="18"/>
      <c r="J1203" s="27"/>
    </row>
    <row r="1204" spans="1:10" ht="19.5" customHeight="1">
      <c r="A1204" s="275" t="s">
        <v>4</v>
      </c>
      <c r="B1204" s="277" t="s">
        <v>5</v>
      </c>
      <c r="C1204" s="277" t="s">
        <v>6</v>
      </c>
      <c r="D1204" s="278" t="s">
        <v>7</v>
      </c>
      <c r="E1204" s="279" t="s">
        <v>8</v>
      </c>
      <c r="F1204" s="280"/>
      <c r="G1204" s="281"/>
      <c r="H1204" s="63" t="s">
        <v>9</v>
      </c>
      <c r="I1204" s="278" t="s">
        <v>10</v>
      </c>
      <c r="J1204" s="21" t="s">
        <v>11</v>
      </c>
    </row>
    <row r="1205" spans="1:10" ht="19.5" customHeight="1">
      <c r="A1205" s="276"/>
      <c r="B1205" s="277"/>
      <c r="C1205" s="277"/>
      <c r="D1205" s="278"/>
      <c r="E1205" s="170" t="s">
        <v>12</v>
      </c>
      <c r="F1205" s="170" t="s">
        <v>13</v>
      </c>
      <c r="G1205" s="170" t="s">
        <v>14</v>
      </c>
      <c r="H1205" s="65" t="s">
        <v>15</v>
      </c>
      <c r="I1205" s="278"/>
      <c r="J1205" s="23" t="s">
        <v>16</v>
      </c>
    </row>
    <row r="1206" spans="1:10" ht="19.5" customHeight="1">
      <c r="A1206" s="9">
        <v>1</v>
      </c>
      <c r="B1206" s="38" t="s">
        <v>2115</v>
      </c>
      <c r="C1206" s="38" t="s">
        <v>2116</v>
      </c>
      <c r="D1206" s="7" t="s">
        <v>2117</v>
      </c>
      <c r="E1206" s="166">
        <v>300000</v>
      </c>
      <c r="F1206" s="166">
        <v>300000</v>
      </c>
      <c r="G1206" s="166">
        <v>300000</v>
      </c>
      <c r="H1206" s="39" t="s">
        <v>2118</v>
      </c>
      <c r="I1206" s="40" t="s">
        <v>2119</v>
      </c>
      <c r="J1206" s="7" t="s">
        <v>101</v>
      </c>
    </row>
    <row r="1207" spans="1:10" ht="19.5" customHeight="1">
      <c r="A1207" s="10"/>
      <c r="B1207" s="42"/>
      <c r="C1207" s="42" t="s">
        <v>2120</v>
      </c>
      <c r="D1207" s="8" t="s">
        <v>2121</v>
      </c>
      <c r="E1207" s="167"/>
      <c r="F1207" s="167"/>
      <c r="G1207" s="167"/>
      <c r="H1207" s="44" t="s">
        <v>285</v>
      </c>
      <c r="I1207" s="45" t="s">
        <v>2122</v>
      </c>
      <c r="J1207" s="8"/>
    </row>
    <row r="1208" spans="1:10" ht="19.5" customHeight="1">
      <c r="A1208" s="9">
        <v>2</v>
      </c>
      <c r="B1208" s="50" t="s">
        <v>2123</v>
      </c>
      <c r="C1208" s="50" t="s">
        <v>2124</v>
      </c>
      <c r="D1208" s="9" t="s">
        <v>45</v>
      </c>
      <c r="E1208" s="93">
        <v>100000</v>
      </c>
      <c r="F1208" s="93">
        <v>100000</v>
      </c>
      <c r="G1208" s="93">
        <v>100000</v>
      </c>
      <c r="H1208" s="52" t="s">
        <v>2125</v>
      </c>
      <c r="I1208" s="26" t="s">
        <v>2126</v>
      </c>
      <c r="J1208" s="9" t="s">
        <v>101</v>
      </c>
    </row>
    <row r="1209" spans="1:10" ht="19.5" customHeight="1">
      <c r="A1209" s="11"/>
      <c r="B1209" s="47" t="s">
        <v>2127</v>
      </c>
      <c r="C1209" s="47" t="s">
        <v>2128</v>
      </c>
      <c r="D1209" s="11"/>
      <c r="E1209" s="146"/>
      <c r="F1209" s="146"/>
      <c r="G1209" s="146"/>
      <c r="H1209" s="61" t="s">
        <v>2129</v>
      </c>
      <c r="I1209" s="66"/>
      <c r="J1209" s="11"/>
    </row>
    <row r="1210" spans="1:10" ht="19.5" customHeight="1">
      <c r="A1210" s="10">
        <v>3</v>
      </c>
      <c r="B1210" s="55" t="s">
        <v>2130</v>
      </c>
      <c r="C1210" s="55" t="s">
        <v>2131</v>
      </c>
      <c r="D1210" s="10" t="s">
        <v>690</v>
      </c>
      <c r="E1210" s="163">
        <v>50000</v>
      </c>
      <c r="F1210" s="163" t="s">
        <v>155</v>
      </c>
      <c r="G1210" s="163" t="s">
        <v>137</v>
      </c>
      <c r="H1210" s="57" t="s">
        <v>2600</v>
      </c>
      <c r="I1210" s="25" t="s">
        <v>2132</v>
      </c>
      <c r="J1210" s="10" t="s">
        <v>101</v>
      </c>
    </row>
    <row r="1211" spans="1:10" ht="19.5" customHeight="1">
      <c r="A1211" s="10"/>
      <c r="B1211" s="55" t="s">
        <v>2133</v>
      </c>
      <c r="C1211" s="55" t="s">
        <v>2134</v>
      </c>
      <c r="D1211" s="10"/>
      <c r="E1211" s="163"/>
      <c r="F1211" s="163"/>
      <c r="G1211" s="163"/>
      <c r="H1211" s="57" t="s">
        <v>2601</v>
      </c>
      <c r="I1211" s="25" t="s">
        <v>2135</v>
      </c>
      <c r="J1211" s="10"/>
    </row>
    <row r="1212" spans="1:10" ht="19.5" customHeight="1">
      <c r="A1212" s="9">
        <v>4</v>
      </c>
      <c r="B1212" s="50" t="s">
        <v>2136</v>
      </c>
      <c r="C1212" s="50" t="s">
        <v>2137</v>
      </c>
      <c r="D1212" s="9" t="s">
        <v>2138</v>
      </c>
      <c r="E1212" s="93">
        <v>150000</v>
      </c>
      <c r="F1212" s="93" t="s">
        <v>251</v>
      </c>
      <c r="G1212" s="93" t="s">
        <v>251</v>
      </c>
      <c r="H1212" s="52" t="s">
        <v>2139</v>
      </c>
      <c r="I1212" s="26" t="s">
        <v>2119</v>
      </c>
      <c r="J1212" s="9" t="s">
        <v>101</v>
      </c>
    </row>
    <row r="1213" spans="1:10" ht="19.5" customHeight="1">
      <c r="A1213" s="11"/>
      <c r="B1213" s="47" t="s">
        <v>1064</v>
      </c>
      <c r="C1213" s="47" t="s">
        <v>79</v>
      </c>
      <c r="D1213" s="11"/>
      <c r="E1213" s="146"/>
      <c r="F1213" s="146"/>
      <c r="G1213" s="146"/>
      <c r="H1213" s="61" t="s">
        <v>2140</v>
      </c>
      <c r="I1213" s="66" t="s">
        <v>2122</v>
      </c>
      <c r="J1213" s="11"/>
    </row>
    <row r="1214" spans="1:10" ht="19.5" customHeight="1">
      <c r="A1214" s="12"/>
      <c r="B1214" s="196" t="s">
        <v>2141</v>
      </c>
      <c r="C1214" s="56"/>
      <c r="D1214" s="27"/>
      <c r="E1214" s="169"/>
      <c r="F1214" s="169"/>
      <c r="G1214" s="169"/>
      <c r="H1214" s="91"/>
      <c r="I1214" s="18"/>
      <c r="J1214" s="27"/>
    </row>
    <row r="1215" spans="1:10" ht="19.5" customHeight="1">
      <c r="A1215" s="275" t="s">
        <v>4</v>
      </c>
      <c r="B1215" s="277" t="s">
        <v>5</v>
      </c>
      <c r="C1215" s="277" t="s">
        <v>6</v>
      </c>
      <c r="D1215" s="278" t="s">
        <v>7</v>
      </c>
      <c r="E1215" s="279" t="s">
        <v>8</v>
      </c>
      <c r="F1215" s="280"/>
      <c r="G1215" s="281"/>
      <c r="H1215" s="63" t="s">
        <v>9</v>
      </c>
      <c r="I1215" s="278" t="s">
        <v>10</v>
      </c>
      <c r="J1215" s="21" t="s">
        <v>11</v>
      </c>
    </row>
    <row r="1216" spans="1:10" ht="19.5" customHeight="1">
      <c r="A1216" s="276"/>
      <c r="B1216" s="277"/>
      <c r="C1216" s="277"/>
      <c r="D1216" s="278"/>
      <c r="E1216" s="170" t="s">
        <v>12</v>
      </c>
      <c r="F1216" s="170" t="s">
        <v>13</v>
      </c>
      <c r="G1216" s="170" t="s">
        <v>14</v>
      </c>
      <c r="H1216" s="65" t="s">
        <v>15</v>
      </c>
      <c r="I1216" s="278"/>
      <c r="J1216" s="23" t="s">
        <v>16</v>
      </c>
    </row>
    <row r="1217" spans="1:10" ht="19.5" customHeight="1">
      <c r="A1217" s="9">
        <v>1</v>
      </c>
      <c r="B1217" s="50" t="s">
        <v>2142</v>
      </c>
      <c r="C1217" s="38" t="s">
        <v>2143</v>
      </c>
      <c r="D1217" s="7" t="s">
        <v>19</v>
      </c>
      <c r="E1217" s="166">
        <v>20000</v>
      </c>
      <c r="F1217" s="166">
        <v>20000</v>
      </c>
      <c r="G1217" s="166">
        <v>20000</v>
      </c>
      <c r="H1217" s="39" t="s">
        <v>2144</v>
      </c>
      <c r="I1217" s="40" t="s">
        <v>2145</v>
      </c>
      <c r="J1217" s="7" t="s">
        <v>101</v>
      </c>
    </row>
    <row r="1218" spans="1:10" ht="19.5" customHeight="1">
      <c r="A1218" s="10"/>
      <c r="B1218" s="55" t="s">
        <v>2146</v>
      </c>
      <c r="C1218" s="42" t="s">
        <v>2147</v>
      </c>
      <c r="D1218" s="8"/>
      <c r="E1218" s="167"/>
      <c r="F1218" s="167"/>
      <c r="G1218" s="167"/>
      <c r="H1218" s="44" t="s">
        <v>2148</v>
      </c>
      <c r="I1218" s="45" t="s">
        <v>2149</v>
      </c>
      <c r="J1218" s="8"/>
    </row>
    <row r="1219" spans="1:10" ht="19.5" customHeight="1">
      <c r="A1219" s="11"/>
      <c r="B1219" s="47" t="s">
        <v>2150</v>
      </c>
      <c r="C1219" s="46" t="s">
        <v>2151</v>
      </c>
      <c r="D1219" s="15"/>
      <c r="E1219" s="181"/>
      <c r="F1219" s="181"/>
      <c r="G1219" s="181"/>
      <c r="H1219" s="48"/>
      <c r="I1219" s="95"/>
      <c r="J1219" s="15"/>
    </row>
    <row r="1220" spans="1:10" ht="19.5" customHeight="1">
      <c r="A1220" s="9">
        <v>2</v>
      </c>
      <c r="B1220" s="38" t="s">
        <v>2152</v>
      </c>
      <c r="C1220" s="38" t="s">
        <v>2153</v>
      </c>
      <c r="D1220" s="7" t="s">
        <v>19</v>
      </c>
      <c r="E1220" s="166">
        <v>20000</v>
      </c>
      <c r="F1220" s="166">
        <v>20000</v>
      </c>
      <c r="G1220" s="166">
        <v>20000</v>
      </c>
      <c r="H1220" s="39" t="s">
        <v>2154</v>
      </c>
      <c r="I1220" s="40" t="s">
        <v>2155</v>
      </c>
      <c r="J1220" s="7" t="s">
        <v>101</v>
      </c>
    </row>
    <row r="1221" spans="1:10" ht="19.5" customHeight="1">
      <c r="A1221" s="10"/>
      <c r="B1221" s="42" t="s">
        <v>2156</v>
      </c>
      <c r="C1221" s="42" t="s">
        <v>2157</v>
      </c>
      <c r="D1221" s="8"/>
      <c r="E1221" s="167"/>
      <c r="F1221" s="167"/>
      <c r="G1221" s="167"/>
      <c r="H1221" s="44" t="s">
        <v>2158</v>
      </c>
      <c r="I1221" s="45" t="s">
        <v>2159</v>
      </c>
      <c r="J1221" s="8"/>
    </row>
    <row r="1222" spans="1:10" ht="19.5" customHeight="1">
      <c r="A1222" s="11"/>
      <c r="B1222" s="46"/>
      <c r="C1222" s="46" t="s">
        <v>2160</v>
      </c>
      <c r="D1222" s="15"/>
      <c r="E1222" s="181"/>
      <c r="F1222" s="181"/>
      <c r="G1222" s="181"/>
      <c r="H1222" s="48"/>
      <c r="I1222" s="95"/>
      <c r="J1222" s="15"/>
    </row>
    <row r="1223" spans="1:10" ht="19.5" customHeight="1">
      <c r="A1223" s="9">
        <v>3</v>
      </c>
      <c r="B1223" s="38" t="s">
        <v>2161</v>
      </c>
      <c r="C1223" s="38" t="s">
        <v>2162</v>
      </c>
      <c r="D1223" s="7" t="s">
        <v>32</v>
      </c>
      <c r="E1223" s="166">
        <v>100000</v>
      </c>
      <c r="F1223" s="166">
        <v>100000</v>
      </c>
      <c r="G1223" s="166">
        <v>100000</v>
      </c>
      <c r="H1223" s="39" t="s">
        <v>2163</v>
      </c>
      <c r="I1223" s="40" t="s">
        <v>2164</v>
      </c>
      <c r="J1223" s="7" t="s">
        <v>101</v>
      </c>
    </row>
    <row r="1224" spans="1:10" ht="19.5" customHeight="1">
      <c r="A1224" s="11"/>
      <c r="B1224" s="46" t="s">
        <v>2165</v>
      </c>
      <c r="C1224" s="46" t="s">
        <v>2165</v>
      </c>
      <c r="D1224" s="15" t="s">
        <v>2166</v>
      </c>
      <c r="E1224" s="181"/>
      <c r="F1224" s="181"/>
      <c r="G1224" s="181"/>
      <c r="H1224" s="48" t="s">
        <v>2165</v>
      </c>
      <c r="I1224" s="95" t="s">
        <v>2167</v>
      </c>
      <c r="J1224" s="15"/>
    </row>
    <row r="1225" spans="1:10" ht="19.5" customHeight="1">
      <c r="A1225" s="9">
        <v>4</v>
      </c>
      <c r="B1225" s="50" t="s">
        <v>2168</v>
      </c>
      <c r="C1225" s="50" t="s">
        <v>2169</v>
      </c>
      <c r="D1225" s="9" t="s">
        <v>19</v>
      </c>
      <c r="E1225" s="93" t="s">
        <v>251</v>
      </c>
      <c r="F1225" s="93">
        <v>300000</v>
      </c>
      <c r="G1225" s="93">
        <v>300000</v>
      </c>
      <c r="H1225" s="52" t="s">
        <v>2170</v>
      </c>
      <c r="I1225" s="26" t="s">
        <v>2171</v>
      </c>
      <c r="J1225" s="9" t="s">
        <v>101</v>
      </c>
    </row>
    <row r="1226" spans="1:10" ht="19.5" customHeight="1">
      <c r="A1226" s="11"/>
      <c r="B1226" s="47" t="s">
        <v>2172</v>
      </c>
      <c r="C1226" s="47" t="s">
        <v>2173</v>
      </c>
      <c r="D1226" s="11"/>
      <c r="E1226" s="146"/>
      <c r="F1226" s="146"/>
      <c r="G1226" s="146"/>
      <c r="H1226" s="61" t="s">
        <v>2174</v>
      </c>
      <c r="I1226" s="66" t="s">
        <v>2175</v>
      </c>
      <c r="J1226" s="11"/>
    </row>
    <row r="1227" spans="1:10" ht="19.5" customHeight="1">
      <c r="A1227" s="275" t="s">
        <v>4</v>
      </c>
      <c r="B1227" s="277" t="s">
        <v>5</v>
      </c>
      <c r="C1227" s="277" t="s">
        <v>6</v>
      </c>
      <c r="D1227" s="278" t="s">
        <v>7</v>
      </c>
      <c r="E1227" s="279" t="s">
        <v>8</v>
      </c>
      <c r="F1227" s="280"/>
      <c r="G1227" s="281"/>
      <c r="H1227" s="63" t="s">
        <v>9</v>
      </c>
      <c r="I1227" s="278" t="s">
        <v>10</v>
      </c>
      <c r="J1227" s="211" t="s">
        <v>11</v>
      </c>
    </row>
    <row r="1228" spans="1:10" ht="19.5" customHeight="1">
      <c r="A1228" s="276"/>
      <c r="B1228" s="277"/>
      <c r="C1228" s="277"/>
      <c r="D1228" s="278"/>
      <c r="E1228" s="213" t="s">
        <v>12</v>
      </c>
      <c r="F1228" s="213" t="s">
        <v>13</v>
      </c>
      <c r="G1228" s="213" t="s">
        <v>14</v>
      </c>
      <c r="H1228" s="65" t="s">
        <v>15</v>
      </c>
      <c r="I1228" s="278"/>
      <c r="J1228" s="212" t="s">
        <v>16</v>
      </c>
    </row>
    <row r="1229" spans="1:10" ht="19.5" customHeight="1">
      <c r="A1229" s="9">
        <v>5</v>
      </c>
      <c r="B1229" s="50" t="s">
        <v>2176</v>
      </c>
      <c r="C1229" s="50" t="s">
        <v>2177</v>
      </c>
      <c r="D1229" s="9" t="s">
        <v>19</v>
      </c>
      <c r="E1229" s="93">
        <v>50000</v>
      </c>
      <c r="F1229" s="93">
        <v>50000</v>
      </c>
      <c r="G1229" s="93">
        <v>50000</v>
      </c>
      <c r="H1229" s="52" t="s">
        <v>2178</v>
      </c>
      <c r="I1229" s="26" t="s">
        <v>2179</v>
      </c>
      <c r="J1229" s="9" t="s">
        <v>101</v>
      </c>
    </row>
    <row r="1230" spans="1:10" ht="19.5" customHeight="1">
      <c r="A1230" s="11"/>
      <c r="B1230" s="47" t="s">
        <v>2180</v>
      </c>
      <c r="C1230" s="47" t="s">
        <v>2181</v>
      </c>
      <c r="D1230" s="11"/>
      <c r="E1230" s="146"/>
      <c r="F1230" s="146"/>
      <c r="G1230" s="146"/>
      <c r="H1230" s="61" t="s">
        <v>2182</v>
      </c>
      <c r="I1230" s="66" t="s">
        <v>79</v>
      </c>
      <c r="J1230" s="11"/>
    </row>
    <row r="1231" spans="1:10" ht="19.5" customHeight="1">
      <c r="A1231" s="302" t="s">
        <v>2183</v>
      </c>
      <c r="B1231" s="302"/>
      <c r="C1231" s="302"/>
      <c r="D1231" s="302"/>
      <c r="E1231" s="169"/>
      <c r="F1231" s="169"/>
      <c r="G1231" s="169"/>
      <c r="H1231" s="91"/>
      <c r="I1231" s="18"/>
      <c r="J1231" s="27"/>
    </row>
    <row r="1232" spans="1:10" ht="19.5" customHeight="1">
      <c r="A1232" s="27"/>
      <c r="B1232" s="274" t="s">
        <v>2184</v>
      </c>
      <c r="C1232" s="274"/>
      <c r="D1232" s="27"/>
      <c r="E1232" s="169"/>
      <c r="F1232" s="169"/>
      <c r="G1232" s="169"/>
      <c r="H1232" s="91"/>
      <c r="I1232" s="18"/>
      <c r="J1232" s="27"/>
    </row>
    <row r="1233" spans="1:10" ht="19.5" customHeight="1">
      <c r="A1233" s="275" t="s">
        <v>4</v>
      </c>
      <c r="B1233" s="277" t="s">
        <v>5</v>
      </c>
      <c r="C1233" s="277" t="s">
        <v>6</v>
      </c>
      <c r="D1233" s="278" t="s">
        <v>7</v>
      </c>
      <c r="E1233" s="279" t="s">
        <v>8</v>
      </c>
      <c r="F1233" s="280"/>
      <c r="G1233" s="281"/>
      <c r="H1233" s="63" t="s">
        <v>9</v>
      </c>
      <c r="I1233" s="278" t="s">
        <v>10</v>
      </c>
      <c r="J1233" s="21" t="s">
        <v>11</v>
      </c>
    </row>
    <row r="1234" spans="1:10" ht="19.5" customHeight="1">
      <c r="A1234" s="276"/>
      <c r="B1234" s="277"/>
      <c r="C1234" s="277"/>
      <c r="D1234" s="278"/>
      <c r="E1234" s="170" t="s">
        <v>12</v>
      </c>
      <c r="F1234" s="170" t="s">
        <v>13</v>
      </c>
      <c r="G1234" s="170" t="s">
        <v>14</v>
      </c>
      <c r="H1234" s="65" t="s">
        <v>15</v>
      </c>
      <c r="I1234" s="278"/>
      <c r="J1234" s="23" t="s">
        <v>16</v>
      </c>
    </row>
    <row r="1235" spans="1:10" ht="19.5" customHeight="1">
      <c r="A1235" s="9">
        <v>1</v>
      </c>
      <c r="B1235" s="38" t="s">
        <v>2185</v>
      </c>
      <c r="C1235" s="38" t="s">
        <v>2186</v>
      </c>
      <c r="D1235" s="7" t="s">
        <v>19</v>
      </c>
      <c r="E1235" s="166">
        <v>30000</v>
      </c>
      <c r="F1235" s="166">
        <v>30000</v>
      </c>
      <c r="G1235" s="166">
        <v>30000</v>
      </c>
      <c r="H1235" s="39" t="s">
        <v>2187</v>
      </c>
      <c r="I1235" s="40" t="s">
        <v>2188</v>
      </c>
      <c r="J1235" s="7" t="s">
        <v>101</v>
      </c>
    </row>
    <row r="1236" spans="1:10" ht="19.5" customHeight="1">
      <c r="A1236" s="10"/>
      <c r="B1236" s="42" t="s">
        <v>2189</v>
      </c>
      <c r="C1236" s="42" t="s">
        <v>2190</v>
      </c>
      <c r="D1236" s="8"/>
      <c r="E1236" s="167"/>
      <c r="F1236" s="167"/>
      <c r="G1236" s="167"/>
      <c r="H1236" s="44" t="s">
        <v>2191</v>
      </c>
      <c r="I1236" s="45" t="s">
        <v>2192</v>
      </c>
      <c r="J1236" s="8"/>
    </row>
    <row r="1237" spans="1:10" ht="19.5" customHeight="1">
      <c r="A1237" s="11"/>
      <c r="B1237" s="46"/>
      <c r="C1237" s="46" t="s">
        <v>2193</v>
      </c>
      <c r="D1237" s="15"/>
      <c r="E1237" s="181"/>
      <c r="F1237" s="181"/>
      <c r="G1237" s="181"/>
      <c r="H1237" s="48"/>
      <c r="I1237" s="95" t="s">
        <v>2194</v>
      </c>
      <c r="J1237" s="15"/>
    </row>
    <row r="1238" spans="1:10" ht="19.5" customHeight="1">
      <c r="A1238" s="49">
        <v>2</v>
      </c>
      <c r="B1238" s="50" t="s">
        <v>2195</v>
      </c>
      <c r="C1238" s="51" t="s">
        <v>2196</v>
      </c>
      <c r="D1238" s="9" t="s">
        <v>269</v>
      </c>
      <c r="E1238" s="168" t="s">
        <v>137</v>
      </c>
      <c r="F1238" s="93">
        <v>30000</v>
      </c>
      <c r="G1238" s="168" t="s">
        <v>137</v>
      </c>
      <c r="H1238" s="39" t="s">
        <v>2187</v>
      </c>
      <c r="I1238" s="40" t="s">
        <v>2188</v>
      </c>
      <c r="J1238" s="7" t="s">
        <v>101</v>
      </c>
    </row>
    <row r="1239" spans="1:10" ht="18.75" customHeight="1">
      <c r="A1239" s="54"/>
      <c r="B1239" s="55"/>
      <c r="C1239" s="56"/>
      <c r="D1239" s="10"/>
      <c r="E1239" s="169"/>
      <c r="F1239" s="163"/>
      <c r="G1239" s="169"/>
      <c r="H1239" s="44" t="s">
        <v>2191</v>
      </c>
      <c r="I1239" s="45" t="s">
        <v>2197</v>
      </c>
      <c r="J1239" s="8"/>
    </row>
    <row r="1240" spans="1:10" ht="18.75" customHeight="1">
      <c r="A1240" s="9">
        <v>3</v>
      </c>
      <c r="B1240" s="50" t="s">
        <v>2198</v>
      </c>
      <c r="C1240" s="50" t="s">
        <v>2199</v>
      </c>
      <c r="D1240" s="9" t="s">
        <v>19</v>
      </c>
      <c r="E1240" s="93">
        <v>50000</v>
      </c>
      <c r="F1240" s="93">
        <v>50000</v>
      </c>
      <c r="G1240" s="93">
        <v>50000</v>
      </c>
      <c r="H1240" s="52" t="s">
        <v>2200</v>
      </c>
      <c r="I1240" s="26" t="s">
        <v>2201</v>
      </c>
      <c r="J1240" s="9" t="s">
        <v>101</v>
      </c>
    </row>
    <row r="1241" spans="1:10" ht="18.75" customHeight="1">
      <c r="A1241" s="10"/>
      <c r="B1241" s="55" t="s">
        <v>2202</v>
      </c>
      <c r="C1241" s="55" t="s">
        <v>2203</v>
      </c>
      <c r="D1241" s="10"/>
      <c r="E1241" s="163"/>
      <c r="F1241" s="163"/>
      <c r="G1241" s="163"/>
      <c r="H1241" s="57" t="s">
        <v>2204</v>
      </c>
      <c r="I1241" s="25" t="s">
        <v>2205</v>
      </c>
      <c r="J1241" s="10"/>
    </row>
    <row r="1242" spans="1:10" ht="18.75" customHeight="1">
      <c r="A1242" s="9">
        <v>4</v>
      </c>
      <c r="B1242" s="50" t="s">
        <v>2206</v>
      </c>
      <c r="C1242" s="50" t="s">
        <v>2186</v>
      </c>
      <c r="D1242" s="9" t="s">
        <v>19</v>
      </c>
      <c r="E1242" s="93">
        <v>30000</v>
      </c>
      <c r="F1242" s="93">
        <v>30000</v>
      </c>
      <c r="G1242" s="93">
        <v>30000</v>
      </c>
      <c r="H1242" s="39" t="s">
        <v>2187</v>
      </c>
      <c r="I1242" s="26" t="s">
        <v>2207</v>
      </c>
      <c r="J1242" s="9" t="s">
        <v>101</v>
      </c>
    </row>
    <row r="1243" spans="1:10" ht="18.75" customHeight="1">
      <c r="A1243" s="10"/>
      <c r="B1243" s="55" t="s">
        <v>2208</v>
      </c>
      <c r="C1243" s="55" t="s">
        <v>2209</v>
      </c>
      <c r="D1243" s="10"/>
      <c r="E1243" s="163"/>
      <c r="F1243" s="163"/>
      <c r="G1243" s="163"/>
      <c r="H1243" s="44" t="s">
        <v>2191</v>
      </c>
      <c r="I1243" s="25" t="s">
        <v>2210</v>
      </c>
      <c r="J1243" s="10"/>
    </row>
    <row r="1244" spans="1:10" ht="18.75" customHeight="1">
      <c r="A1244" s="11"/>
      <c r="B1244" s="47" t="s">
        <v>2211</v>
      </c>
      <c r="C1244" s="47" t="s">
        <v>2212</v>
      </c>
      <c r="D1244" s="11"/>
      <c r="E1244" s="146"/>
      <c r="F1244" s="146"/>
      <c r="G1244" s="146"/>
      <c r="H1244" s="61"/>
      <c r="I1244" s="66" t="s">
        <v>2194</v>
      </c>
      <c r="J1244" s="11"/>
    </row>
    <row r="1245" spans="1:10" ht="18.75" customHeight="1">
      <c r="A1245" s="27"/>
      <c r="B1245" s="282" t="s">
        <v>2213</v>
      </c>
      <c r="C1245" s="282"/>
      <c r="D1245" s="282"/>
      <c r="E1245" s="282"/>
      <c r="F1245" s="169"/>
      <c r="G1245" s="169"/>
      <c r="H1245" s="91"/>
      <c r="I1245" s="18"/>
      <c r="J1245" s="27"/>
    </row>
    <row r="1246" spans="1:10" ht="18.75" customHeight="1">
      <c r="A1246" s="275" t="s">
        <v>4</v>
      </c>
      <c r="B1246" s="277" t="s">
        <v>5</v>
      </c>
      <c r="C1246" s="277" t="s">
        <v>6</v>
      </c>
      <c r="D1246" s="278" t="s">
        <v>7</v>
      </c>
      <c r="E1246" s="279" t="s">
        <v>8</v>
      </c>
      <c r="F1246" s="280"/>
      <c r="G1246" s="281"/>
      <c r="H1246" s="63" t="s">
        <v>9</v>
      </c>
      <c r="I1246" s="278" t="s">
        <v>10</v>
      </c>
      <c r="J1246" s="21" t="s">
        <v>11</v>
      </c>
    </row>
    <row r="1247" spans="1:10" ht="18.75" customHeight="1">
      <c r="A1247" s="276"/>
      <c r="B1247" s="277"/>
      <c r="C1247" s="277"/>
      <c r="D1247" s="278"/>
      <c r="E1247" s="170" t="s">
        <v>12</v>
      </c>
      <c r="F1247" s="170" t="s">
        <v>13</v>
      </c>
      <c r="G1247" s="170" t="s">
        <v>14</v>
      </c>
      <c r="H1247" s="65" t="s">
        <v>15</v>
      </c>
      <c r="I1247" s="278"/>
      <c r="J1247" s="23" t="s">
        <v>16</v>
      </c>
    </row>
    <row r="1248" spans="1:10" ht="18.75" customHeight="1">
      <c r="A1248" s="9">
        <v>1</v>
      </c>
      <c r="B1248" s="38" t="s">
        <v>2214</v>
      </c>
      <c r="C1248" s="51" t="s">
        <v>2215</v>
      </c>
      <c r="D1248" s="9" t="s">
        <v>19</v>
      </c>
      <c r="E1248" s="166">
        <v>500000</v>
      </c>
      <c r="F1248" s="166">
        <v>500000</v>
      </c>
      <c r="G1248" s="166">
        <v>500000</v>
      </c>
      <c r="H1248" s="39" t="s">
        <v>2216</v>
      </c>
      <c r="I1248" s="40" t="s">
        <v>2217</v>
      </c>
      <c r="J1248" s="7" t="s">
        <v>101</v>
      </c>
    </row>
    <row r="1249" spans="1:10" ht="18.75" customHeight="1">
      <c r="A1249" s="10"/>
      <c r="B1249" s="42" t="s">
        <v>2218</v>
      </c>
      <c r="C1249" s="56" t="s">
        <v>2219</v>
      </c>
      <c r="D1249" s="10" t="s">
        <v>2220</v>
      </c>
      <c r="E1249" s="167"/>
      <c r="F1249" s="167"/>
      <c r="G1249" s="167"/>
      <c r="H1249" s="44" t="s">
        <v>2221</v>
      </c>
      <c r="I1249" s="45" t="s">
        <v>2222</v>
      </c>
      <c r="J1249" s="8"/>
    </row>
    <row r="1250" spans="1:10" ht="18.75" customHeight="1">
      <c r="A1250" s="11"/>
      <c r="B1250" s="46" t="s">
        <v>2223</v>
      </c>
      <c r="C1250" s="60" t="s">
        <v>2224</v>
      </c>
      <c r="D1250" s="11"/>
      <c r="E1250" s="181"/>
      <c r="F1250" s="181"/>
      <c r="G1250" s="181"/>
      <c r="H1250" s="48"/>
      <c r="I1250" s="95"/>
      <c r="J1250" s="15"/>
    </row>
    <row r="1251" spans="1:10" ht="19.5" customHeight="1">
      <c r="A1251" s="9">
        <v>2</v>
      </c>
      <c r="B1251" s="38" t="s">
        <v>2225</v>
      </c>
      <c r="C1251" s="42" t="s">
        <v>2226</v>
      </c>
      <c r="D1251" s="8" t="s">
        <v>19</v>
      </c>
      <c r="E1251" s="167">
        <v>150000</v>
      </c>
      <c r="F1251" s="167">
        <v>150000</v>
      </c>
      <c r="G1251" s="167">
        <v>150000</v>
      </c>
      <c r="H1251" s="44" t="s">
        <v>2227</v>
      </c>
      <c r="I1251" s="45" t="s">
        <v>2228</v>
      </c>
      <c r="J1251" s="8" t="s">
        <v>101</v>
      </c>
    </row>
    <row r="1252" spans="1:10" ht="19.5" customHeight="1">
      <c r="A1252" s="11"/>
      <c r="B1252" s="46" t="s">
        <v>2229</v>
      </c>
      <c r="C1252" s="46" t="s">
        <v>2230</v>
      </c>
      <c r="D1252" s="15"/>
      <c r="E1252" s="181"/>
      <c r="F1252" s="181"/>
      <c r="G1252" s="181"/>
      <c r="H1252" s="48" t="s">
        <v>2231</v>
      </c>
      <c r="I1252" s="95" t="s">
        <v>2232</v>
      </c>
      <c r="J1252" s="15"/>
    </row>
    <row r="1253" spans="1:10" ht="19.5" customHeight="1">
      <c r="A1253" s="275" t="s">
        <v>4</v>
      </c>
      <c r="B1253" s="277" t="s">
        <v>5</v>
      </c>
      <c r="C1253" s="277" t="s">
        <v>6</v>
      </c>
      <c r="D1253" s="278" t="s">
        <v>7</v>
      </c>
      <c r="E1253" s="279" t="s">
        <v>8</v>
      </c>
      <c r="F1253" s="280"/>
      <c r="G1253" s="281"/>
      <c r="H1253" s="63" t="s">
        <v>9</v>
      </c>
      <c r="I1253" s="278" t="s">
        <v>10</v>
      </c>
      <c r="J1253" s="211" t="s">
        <v>11</v>
      </c>
    </row>
    <row r="1254" spans="1:10" ht="19.5" customHeight="1">
      <c r="A1254" s="276"/>
      <c r="B1254" s="277"/>
      <c r="C1254" s="277"/>
      <c r="D1254" s="278"/>
      <c r="E1254" s="213" t="s">
        <v>12</v>
      </c>
      <c r="F1254" s="213" t="s">
        <v>13</v>
      </c>
      <c r="G1254" s="213" t="s">
        <v>14</v>
      </c>
      <c r="H1254" s="65" t="s">
        <v>15</v>
      </c>
      <c r="I1254" s="278"/>
      <c r="J1254" s="212" t="s">
        <v>16</v>
      </c>
    </row>
    <row r="1255" spans="1:10" ht="19.5" customHeight="1">
      <c r="A1255" s="10">
        <v>3</v>
      </c>
      <c r="B1255" s="42" t="s">
        <v>2233</v>
      </c>
      <c r="C1255" s="42" t="s">
        <v>2226</v>
      </c>
      <c r="D1255" s="8" t="s">
        <v>19</v>
      </c>
      <c r="E1255" s="167">
        <v>150000</v>
      </c>
      <c r="F1255" s="167">
        <v>150000</v>
      </c>
      <c r="G1255" s="167">
        <v>150000</v>
      </c>
      <c r="H1255" s="44" t="s">
        <v>2227</v>
      </c>
      <c r="I1255" s="45" t="s">
        <v>2228</v>
      </c>
      <c r="J1255" s="8" t="s">
        <v>101</v>
      </c>
    </row>
    <row r="1256" spans="1:10" ht="19.5" customHeight="1">
      <c r="A1256" s="11"/>
      <c r="B1256" s="46" t="s">
        <v>2234</v>
      </c>
      <c r="C1256" s="46" t="s">
        <v>2230</v>
      </c>
      <c r="D1256" s="15"/>
      <c r="E1256" s="181"/>
      <c r="F1256" s="181"/>
      <c r="G1256" s="181"/>
      <c r="H1256" s="48" t="s">
        <v>2231</v>
      </c>
      <c r="I1256" s="95" t="s">
        <v>2232</v>
      </c>
      <c r="J1256" s="15"/>
    </row>
    <row r="1257" spans="1:10" ht="19.5" customHeight="1">
      <c r="A1257" s="9">
        <v>4</v>
      </c>
      <c r="B1257" s="38" t="s">
        <v>2235</v>
      </c>
      <c r="C1257" s="51" t="s">
        <v>2236</v>
      </c>
      <c r="D1257" s="9" t="s">
        <v>459</v>
      </c>
      <c r="E1257" s="166">
        <v>50000</v>
      </c>
      <c r="F1257" s="166">
        <v>50000</v>
      </c>
      <c r="G1257" s="166">
        <v>50000</v>
      </c>
      <c r="H1257" s="39" t="s">
        <v>2237</v>
      </c>
      <c r="I1257" s="40" t="s">
        <v>2238</v>
      </c>
      <c r="J1257" s="7" t="s">
        <v>101</v>
      </c>
    </row>
    <row r="1258" spans="1:10" ht="19.5" customHeight="1">
      <c r="A1258" s="10"/>
      <c r="B1258" s="42" t="s">
        <v>2239</v>
      </c>
      <c r="C1258" s="56" t="s">
        <v>2240</v>
      </c>
      <c r="D1258" s="10" t="s">
        <v>104</v>
      </c>
      <c r="E1258" s="167"/>
      <c r="F1258" s="167"/>
      <c r="G1258" s="167"/>
      <c r="H1258" s="44" t="s">
        <v>2241</v>
      </c>
      <c r="I1258" s="45" t="s">
        <v>2242</v>
      </c>
      <c r="J1258" s="8"/>
    </row>
    <row r="1259" spans="1:10" ht="19.5" customHeight="1">
      <c r="A1259" s="10"/>
      <c r="B1259" s="42" t="s">
        <v>2243</v>
      </c>
      <c r="C1259" s="56" t="s">
        <v>2244</v>
      </c>
      <c r="D1259" s="10"/>
      <c r="E1259" s="167"/>
      <c r="F1259" s="167"/>
      <c r="G1259" s="167"/>
      <c r="H1259" s="44"/>
      <c r="I1259" s="45" t="s">
        <v>2245</v>
      </c>
      <c r="J1259" s="8"/>
    </row>
    <row r="1260" spans="1:10" ht="19.5" customHeight="1">
      <c r="A1260" s="10"/>
      <c r="B1260" s="42" t="s">
        <v>2246</v>
      </c>
      <c r="C1260" s="56"/>
      <c r="D1260" s="10"/>
      <c r="E1260" s="167"/>
      <c r="F1260" s="167"/>
      <c r="G1260" s="167"/>
      <c r="H1260" s="44"/>
      <c r="I1260" s="45"/>
      <c r="J1260" s="8"/>
    </row>
    <row r="1261" spans="1:10" ht="18.75" customHeight="1">
      <c r="A1261" s="9">
        <v>5</v>
      </c>
      <c r="B1261" s="51" t="s">
        <v>2247</v>
      </c>
      <c r="C1261" s="50" t="s">
        <v>2248</v>
      </c>
      <c r="D1261" s="17" t="s">
        <v>19</v>
      </c>
      <c r="E1261" s="93">
        <v>50000</v>
      </c>
      <c r="F1261" s="168">
        <v>50000</v>
      </c>
      <c r="G1261" s="93">
        <v>50000</v>
      </c>
      <c r="H1261" s="52" t="s">
        <v>2249</v>
      </c>
      <c r="I1261" s="53" t="s">
        <v>2250</v>
      </c>
      <c r="J1261" s="9" t="s">
        <v>101</v>
      </c>
    </row>
    <row r="1262" spans="1:10" ht="18.75" customHeight="1">
      <c r="A1262" s="11"/>
      <c r="B1262" s="60"/>
      <c r="C1262" s="47" t="s">
        <v>2251</v>
      </c>
      <c r="D1262" s="28"/>
      <c r="E1262" s="146"/>
      <c r="F1262" s="182"/>
      <c r="G1262" s="146"/>
      <c r="H1262" s="61" t="s">
        <v>2252</v>
      </c>
      <c r="I1262" s="19" t="s">
        <v>2253</v>
      </c>
      <c r="J1262" s="11"/>
    </row>
    <row r="1263" spans="1:10" ht="18.75" customHeight="1">
      <c r="A1263" s="9">
        <v>6</v>
      </c>
      <c r="B1263" s="50" t="s">
        <v>2254</v>
      </c>
      <c r="C1263" s="42" t="s">
        <v>2226</v>
      </c>
      <c r="D1263" s="8" t="s">
        <v>19</v>
      </c>
      <c r="E1263" s="167">
        <v>150000</v>
      </c>
      <c r="F1263" s="167">
        <v>150000</v>
      </c>
      <c r="G1263" s="167">
        <v>150000</v>
      </c>
      <c r="H1263" s="44" t="s">
        <v>2227</v>
      </c>
      <c r="I1263" s="45" t="s">
        <v>2228</v>
      </c>
      <c r="J1263" s="8" t="s">
        <v>101</v>
      </c>
    </row>
    <row r="1264" spans="1:10" ht="21" customHeight="1">
      <c r="A1264" s="10"/>
      <c r="B1264" s="55"/>
      <c r="C1264" s="42" t="s">
        <v>2230</v>
      </c>
      <c r="D1264" s="8"/>
      <c r="E1264" s="167"/>
      <c r="F1264" s="167"/>
      <c r="G1264" s="167"/>
      <c r="H1264" s="44" t="s">
        <v>2231</v>
      </c>
      <c r="I1264" s="45" t="s">
        <v>2232</v>
      </c>
      <c r="J1264" s="8"/>
    </row>
    <row r="1265" spans="1:10" ht="21" customHeight="1">
      <c r="A1265" s="9">
        <v>7</v>
      </c>
      <c r="B1265" s="50" t="s">
        <v>2255</v>
      </c>
      <c r="C1265" s="50" t="s">
        <v>2226</v>
      </c>
      <c r="D1265" s="9" t="s">
        <v>19</v>
      </c>
      <c r="E1265" s="93">
        <v>150000</v>
      </c>
      <c r="F1265" s="93">
        <v>150000</v>
      </c>
      <c r="G1265" s="93">
        <v>150000</v>
      </c>
      <c r="H1265" s="52" t="s">
        <v>2227</v>
      </c>
      <c r="I1265" s="26" t="s">
        <v>2228</v>
      </c>
      <c r="J1265" s="9" t="s">
        <v>101</v>
      </c>
    </row>
    <row r="1266" spans="1:10" ht="21" customHeight="1">
      <c r="A1266" s="10"/>
      <c r="B1266" s="55"/>
      <c r="C1266" s="55" t="s">
        <v>2230</v>
      </c>
      <c r="D1266" s="10"/>
      <c r="E1266" s="163"/>
      <c r="F1266" s="163"/>
      <c r="G1266" s="163"/>
      <c r="H1266" s="57" t="s">
        <v>2256</v>
      </c>
      <c r="I1266" s="25" t="s">
        <v>2232</v>
      </c>
      <c r="J1266" s="10"/>
    </row>
    <row r="1267" spans="1:10" ht="21" customHeight="1">
      <c r="A1267" s="9">
        <v>8</v>
      </c>
      <c r="B1267" s="50" t="s">
        <v>2257</v>
      </c>
      <c r="C1267" s="50" t="s">
        <v>2258</v>
      </c>
      <c r="D1267" s="9" t="s">
        <v>1151</v>
      </c>
      <c r="E1267" s="93">
        <v>10000</v>
      </c>
      <c r="F1267" s="93" t="s">
        <v>251</v>
      </c>
      <c r="G1267" s="93" t="s">
        <v>251</v>
      </c>
      <c r="H1267" s="52" t="s">
        <v>2259</v>
      </c>
      <c r="I1267" s="26" t="s">
        <v>2260</v>
      </c>
      <c r="J1267" s="9" t="s">
        <v>21</v>
      </c>
    </row>
    <row r="1268" spans="1:10" ht="21" customHeight="1">
      <c r="A1268" s="10"/>
      <c r="B1268" s="55" t="s">
        <v>2261</v>
      </c>
      <c r="C1268" s="55" t="s">
        <v>2262</v>
      </c>
      <c r="D1268" s="10" t="s">
        <v>1414</v>
      </c>
      <c r="E1268" s="163"/>
      <c r="F1268" s="163"/>
      <c r="G1268" s="163"/>
      <c r="H1268" s="57" t="s">
        <v>2263</v>
      </c>
      <c r="I1268" s="25" t="s">
        <v>2264</v>
      </c>
      <c r="J1268" s="10" t="s">
        <v>159</v>
      </c>
    </row>
    <row r="1269" spans="1:10" ht="21" customHeight="1">
      <c r="A1269" s="10"/>
      <c r="B1269" s="55"/>
      <c r="C1269" s="55"/>
      <c r="D1269" s="10"/>
      <c r="E1269" s="163"/>
      <c r="F1269" s="163"/>
      <c r="G1269" s="163"/>
      <c r="H1269" s="57"/>
      <c r="I1269" s="25" t="s">
        <v>2265</v>
      </c>
      <c r="J1269" s="10"/>
    </row>
    <row r="1270" spans="1:10" ht="21" customHeight="1">
      <c r="A1270" s="10"/>
      <c r="B1270" s="55"/>
      <c r="C1270" s="55"/>
      <c r="D1270" s="10"/>
      <c r="E1270" s="163"/>
      <c r="F1270" s="163"/>
      <c r="G1270" s="163"/>
      <c r="H1270" s="57"/>
      <c r="I1270" s="25" t="s">
        <v>2266</v>
      </c>
      <c r="J1270" s="10"/>
    </row>
    <row r="1271" spans="1:10" ht="21" customHeight="1">
      <c r="A1271" s="49">
        <v>9</v>
      </c>
      <c r="B1271" s="50" t="s">
        <v>2267</v>
      </c>
      <c r="C1271" s="51" t="s">
        <v>2268</v>
      </c>
      <c r="D1271" s="9" t="s">
        <v>149</v>
      </c>
      <c r="E1271" s="168">
        <v>40000</v>
      </c>
      <c r="F1271" s="93">
        <v>20000</v>
      </c>
      <c r="G1271" s="168">
        <v>20000</v>
      </c>
      <c r="H1271" s="52" t="s">
        <v>2227</v>
      </c>
      <c r="I1271" s="53" t="s">
        <v>2269</v>
      </c>
      <c r="J1271" s="9" t="s">
        <v>21</v>
      </c>
    </row>
    <row r="1272" spans="1:10" ht="21" customHeight="1">
      <c r="A1272" s="54"/>
      <c r="B1272" s="55" t="s">
        <v>2270</v>
      </c>
      <c r="C1272" s="56" t="s">
        <v>2271</v>
      </c>
      <c r="D1272" s="10"/>
      <c r="E1272" s="169"/>
      <c r="F1272" s="163"/>
      <c r="G1272" s="169"/>
      <c r="H1272" s="57" t="s">
        <v>2256</v>
      </c>
      <c r="I1272" s="18" t="s">
        <v>2272</v>
      </c>
      <c r="J1272" s="10" t="s">
        <v>159</v>
      </c>
    </row>
    <row r="1273" spans="1:10" ht="21" customHeight="1">
      <c r="A1273" s="59"/>
      <c r="B1273" s="47"/>
      <c r="C1273" s="60"/>
      <c r="D1273" s="11"/>
      <c r="E1273" s="182"/>
      <c r="F1273" s="146"/>
      <c r="G1273" s="182"/>
      <c r="H1273" s="61"/>
      <c r="I1273" s="19" t="s">
        <v>2273</v>
      </c>
      <c r="J1273" s="11"/>
    </row>
    <row r="1274" spans="1:10" ht="21" customHeight="1">
      <c r="A1274" s="10">
        <v>10</v>
      </c>
      <c r="B1274" s="55" t="s">
        <v>2274</v>
      </c>
      <c r="C1274" s="55" t="s">
        <v>2275</v>
      </c>
      <c r="D1274" s="10" t="s">
        <v>149</v>
      </c>
      <c r="E1274" s="163">
        <v>30000</v>
      </c>
      <c r="F1274" s="163" t="s">
        <v>251</v>
      </c>
      <c r="G1274" s="163" t="s">
        <v>251</v>
      </c>
      <c r="H1274" s="57" t="s">
        <v>2227</v>
      </c>
      <c r="I1274" s="25" t="s">
        <v>2276</v>
      </c>
      <c r="J1274" s="10" t="s">
        <v>21</v>
      </c>
    </row>
    <row r="1275" spans="1:10" ht="21" customHeight="1">
      <c r="A1275" s="10"/>
      <c r="B1275" s="55" t="s">
        <v>2277</v>
      </c>
      <c r="C1275" s="55" t="s">
        <v>2278</v>
      </c>
      <c r="D1275" s="10" t="s">
        <v>2279</v>
      </c>
      <c r="E1275" s="163"/>
      <c r="F1275" s="163"/>
      <c r="G1275" s="163"/>
      <c r="H1275" s="57" t="s">
        <v>2256</v>
      </c>
      <c r="I1275" s="25" t="s">
        <v>2280</v>
      </c>
      <c r="J1275" s="10" t="s">
        <v>159</v>
      </c>
    </row>
    <row r="1276" spans="1:10" ht="21" customHeight="1">
      <c r="A1276" s="11"/>
      <c r="B1276" s="47" t="s">
        <v>2281</v>
      </c>
      <c r="C1276" s="47" t="s">
        <v>2282</v>
      </c>
      <c r="D1276" s="11"/>
      <c r="E1276" s="146"/>
      <c r="F1276" s="146"/>
      <c r="G1276" s="146"/>
      <c r="H1276" s="61"/>
      <c r="I1276" s="66"/>
      <c r="J1276" s="11"/>
    </row>
    <row r="1277" spans="1:8" ht="21" customHeight="1">
      <c r="A1277" s="12"/>
      <c r="B1277" s="6" t="s">
        <v>2283</v>
      </c>
      <c r="C1277" s="67"/>
      <c r="D1277" s="12"/>
      <c r="E1277" s="183"/>
      <c r="F1277" s="183"/>
      <c r="H1277" s="149"/>
    </row>
    <row r="1278" spans="1:10" ht="19.5" customHeight="1">
      <c r="A1278" s="275" t="s">
        <v>4</v>
      </c>
      <c r="B1278" s="277" t="s">
        <v>5</v>
      </c>
      <c r="C1278" s="277" t="s">
        <v>6</v>
      </c>
      <c r="D1278" s="278" t="s">
        <v>7</v>
      </c>
      <c r="E1278" s="279" t="s">
        <v>8</v>
      </c>
      <c r="F1278" s="280"/>
      <c r="G1278" s="281"/>
      <c r="H1278" s="63" t="s">
        <v>9</v>
      </c>
      <c r="I1278" s="278" t="s">
        <v>10</v>
      </c>
      <c r="J1278" s="21" t="s">
        <v>11</v>
      </c>
    </row>
    <row r="1279" spans="1:10" ht="19.5" customHeight="1">
      <c r="A1279" s="276"/>
      <c r="B1279" s="277"/>
      <c r="C1279" s="277"/>
      <c r="D1279" s="278"/>
      <c r="E1279" s="170" t="s">
        <v>12</v>
      </c>
      <c r="F1279" s="170" t="s">
        <v>13</v>
      </c>
      <c r="G1279" s="170" t="s">
        <v>14</v>
      </c>
      <c r="H1279" s="65" t="s">
        <v>15</v>
      </c>
      <c r="I1279" s="278"/>
      <c r="J1279" s="23" t="s">
        <v>16</v>
      </c>
    </row>
    <row r="1280" spans="1:10" ht="19.5" customHeight="1">
      <c r="A1280" s="9">
        <v>1</v>
      </c>
      <c r="B1280" s="38" t="s">
        <v>2284</v>
      </c>
      <c r="C1280" s="38" t="s">
        <v>2285</v>
      </c>
      <c r="D1280" s="9" t="s">
        <v>32</v>
      </c>
      <c r="E1280" s="166">
        <v>100000</v>
      </c>
      <c r="F1280" s="166">
        <v>100000</v>
      </c>
      <c r="G1280" s="166">
        <v>100000</v>
      </c>
      <c r="H1280" s="39" t="s">
        <v>2286</v>
      </c>
      <c r="I1280" s="40" t="s">
        <v>2287</v>
      </c>
      <c r="J1280" s="9" t="s">
        <v>101</v>
      </c>
    </row>
    <row r="1281" spans="1:10" ht="19.5" customHeight="1">
      <c r="A1281" s="10"/>
      <c r="B1281" s="42" t="s">
        <v>2288</v>
      </c>
      <c r="C1281" s="42" t="s">
        <v>2289</v>
      </c>
      <c r="D1281" s="10"/>
      <c r="E1281" s="167"/>
      <c r="F1281" s="167"/>
      <c r="G1281" s="167"/>
      <c r="H1281" s="44" t="s">
        <v>2290</v>
      </c>
      <c r="I1281" s="45" t="s">
        <v>2291</v>
      </c>
      <c r="J1281" s="10"/>
    </row>
    <row r="1282" spans="1:10" ht="19.5" customHeight="1">
      <c r="A1282" s="11"/>
      <c r="B1282" s="46" t="s">
        <v>2292</v>
      </c>
      <c r="C1282" s="46"/>
      <c r="D1282" s="11"/>
      <c r="E1282" s="181"/>
      <c r="F1282" s="181"/>
      <c r="G1282" s="181"/>
      <c r="H1282" s="48"/>
      <c r="I1282" s="95" t="s">
        <v>2293</v>
      </c>
      <c r="J1282" s="11"/>
    </row>
    <row r="1283" spans="1:10" ht="19.5" customHeight="1">
      <c r="A1283" s="10">
        <v>2</v>
      </c>
      <c r="B1283" s="42" t="s">
        <v>2294</v>
      </c>
      <c r="C1283" s="42" t="s">
        <v>2295</v>
      </c>
      <c r="D1283" s="8"/>
      <c r="E1283" s="167"/>
      <c r="F1283" s="167"/>
      <c r="G1283" s="167"/>
      <c r="H1283" s="44" t="s">
        <v>2296</v>
      </c>
      <c r="I1283" s="45" t="s">
        <v>2297</v>
      </c>
      <c r="J1283" s="10"/>
    </row>
    <row r="1284" spans="1:10" ht="19.5" customHeight="1">
      <c r="A1284" s="10"/>
      <c r="B1284" s="42" t="s">
        <v>2298</v>
      </c>
      <c r="C1284" s="42" t="s">
        <v>2299</v>
      </c>
      <c r="D1284" s="8" t="s">
        <v>192</v>
      </c>
      <c r="E1284" s="167">
        <v>70000</v>
      </c>
      <c r="F1284" s="167">
        <v>70000</v>
      </c>
      <c r="G1284" s="167">
        <v>70000</v>
      </c>
      <c r="H1284" s="44" t="s">
        <v>2300</v>
      </c>
      <c r="I1284" s="45" t="s">
        <v>2301</v>
      </c>
      <c r="J1284" s="10" t="s">
        <v>101</v>
      </c>
    </row>
    <row r="1285" spans="1:10" ht="19.5" customHeight="1">
      <c r="A1285" s="10"/>
      <c r="B1285" s="42"/>
      <c r="C1285" s="42" t="s">
        <v>2302</v>
      </c>
      <c r="D1285" s="8"/>
      <c r="E1285" s="167"/>
      <c r="F1285" s="167"/>
      <c r="G1285" s="167"/>
      <c r="H1285" s="44" t="s">
        <v>2303</v>
      </c>
      <c r="I1285" s="45"/>
      <c r="J1285" s="10"/>
    </row>
    <row r="1286" spans="1:10" ht="19.5" customHeight="1">
      <c r="A1286" s="10"/>
      <c r="B1286" s="42"/>
      <c r="C1286" s="42" t="s">
        <v>2304</v>
      </c>
      <c r="D1286" s="8"/>
      <c r="E1286" s="167"/>
      <c r="F1286" s="167"/>
      <c r="G1286" s="167"/>
      <c r="H1286" s="44"/>
      <c r="I1286" s="45"/>
      <c r="J1286" s="10"/>
    </row>
    <row r="1287" spans="1:10" ht="18.75" customHeight="1">
      <c r="A1287" s="9">
        <v>3</v>
      </c>
      <c r="B1287" s="50" t="s">
        <v>2305</v>
      </c>
      <c r="C1287" s="50" t="s">
        <v>2306</v>
      </c>
      <c r="D1287" s="9" t="s">
        <v>2307</v>
      </c>
      <c r="E1287" s="93">
        <v>100000</v>
      </c>
      <c r="F1287" s="93">
        <v>100000</v>
      </c>
      <c r="G1287" s="93" t="s">
        <v>251</v>
      </c>
      <c r="H1287" s="52" t="s">
        <v>2308</v>
      </c>
      <c r="I1287" s="26" t="s">
        <v>2287</v>
      </c>
      <c r="J1287" s="9" t="s">
        <v>101</v>
      </c>
    </row>
    <row r="1288" spans="1:10" ht="18.75" customHeight="1">
      <c r="A1288" s="10"/>
      <c r="B1288" s="55" t="s">
        <v>2309</v>
      </c>
      <c r="C1288" s="55" t="s">
        <v>2310</v>
      </c>
      <c r="D1288" s="10"/>
      <c r="E1288" s="163"/>
      <c r="F1288" s="163"/>
      <c r="G1288" s="163"/>
      <c r="H1288" s="57" t="s">
        <v>2311</v>
      </c>
      <c r="I1288" s="25" t="s">
        <v>2291</v>
      </c>
      <c r="J1288" s="10"/>
    </row>
    <row r="1289" spans="1:10" ht="18.75" customHeight="1">
      <c r="A1289" s="10"/>
      <c r="B1289" s="55" t="s">
        <v>2312</v>
      </c>
      <c r="C1289" s="55"/>
      <c r="D1289" s="10"/>
      <c r="E1289" s="163"/>
      <c r="F1289" s="163"/>
      <c r="G1289" s="163"/>
      <c r="H1289" s="57"/>
      <c r="I1289" s="25" t="s">
        <v>2293</v>
      </c>
      <c r="J1289" s="10"/>
    </row>
    <row r="1290" spans="1:10" ht="18.75" customHeight="1">
      <c r="A1290" s="9">
        <v>4</v>
      </c>
      <c r="B1290" s="50" t="s">
        <v>2313</v>
      </c>
      <c r="C1290" s="50" t="s">
        <v>2314</v>
      </c>
      <c r="D1290" s="9" t="s">
        <v>32</v>
      </c>
      <c r="E1290" s="93">
        <v>100000</v>
      </c>
      <c r="F1290" s="93" t="s">
        <v>251</v>
      </c>
      <c r="G1290" s="93" t="s">
        <v>251</v>
      </c>
      <c r="H1290" s="52" t="s">
        <v>2602</v>
      </c>
      <c r="I1290" s="26" t="s">
        <v>2315</v>
      </c>
      <c r="J1290" s="9" t="s">
        <v>101</v>
      </c>
    </row>
    <row r="1291" spans="1:10" ht="18.75" customHeight="1">
      <c r="A1291" s="10"/>
      <c r="B1291" s="55"/>
      <c r="C1291" s="55" t="s">
        <v>2316</v>
      </c>
      <c r="D1291" s="10"/>
      <c r="E1291" s="163"/>
      <c r="F1291" s="163"/>
      <c r="G1291" s="163"/>
      <c r="H1291" s="57" t="s">
        <v>2603</v>
      </c>
      <c r="I1291" s="25" t="s">
        <v>2317</v>
      </c>
      <c r="J1291" s="10"/>
    </row>
    <row r="1292" spans="1:10" ht="18.75" customHeight="1">
      <c r="A1292" s="9">
        <v>5</v>
      </c>
      <c r="B1292" s="50" t="s">
        <v>2318</v>
      </c>
      <c r="C1292" s="50" t="s">
        <v>2319</v>
      </c>
      <c r="D1292" s="9" t="s">
        <v>32</v>
      </c>
      <c r="E1292" s="93">
        <v>50000</v>
      </c>
      <c r="F1292" s="93">
        <v>50000</v>
      </c>
      <c r="G1292" s="93">
        <v>50000</v>
      </c>
      <c r="H1292" s="39" t="s">
        <v>2320</v>
      </c>
      <c r="I1292" s="26" t="s">
        <v>2301</v>
      </c>
      <c r="J1292" s="9" t="s">
        <v>101</v>
      </c>
    </row>
    <row r="1293" spans="1:10" ht="18.75" customHeight="1">
      <c r="A1293" s="11"/>
      <c r="B1293" s="47" t="s">
        <v>2321</v>
      </c>
      <c r="C1293" s="47" t="s">
        <v>2322</v>
      </c>
      <c r="D1293" s="11"/>
      <c r="E1293" s="146"/>
      <c r="F1293" s="146"/>
      <c r="G1293" s="146"/>
      <c r="H1293" s="48" t="s">
        <v>2323</v>
      </c>
      <c r="I1293" s="95"/>
      <c r="J1293" s="11"/>
    </row>
    <row r="1294" spans="1:10" ht="18.75" customHeight="1">
      <c r="A1294" s="9">
        <v>6</v>
      </c>
      <c r="B1294" s="50" t="s">
        <v>2324</v>
      </c>
      <c r="C1294" s="50" t="s">
        <v>2325</v>
      </c>
      <c r="D1294" s="9" t="s">
        <v>2326</v>
      </c>
      <c r="E1294" s="93">
        <v>10000</v>
      </c>
      <c r="F1294" s="93" t="s">
        <v>251</v>
      </c>
      <c r="G1294" s="93" t="s">
        <v>251</v>
      </c>
      <c r="H1294" s="52" t="s">
        <v>2320</v>
      </c>
      <c r="I1294" s="26" t="s">
        <v>2297</v>
      </c>
      <c r="J1294" s="9" t="s">
        <v>101</v>
      </c>
    </row>
    <row r="1295" spans="1:10" ht="18.75" customHeight="1">
      <c r="A1295" s="11"/>
      <c r="B1295" s="47"/>
      <c r="C1295" s="47" t="s">
        <v>2327</v>
      </c>
      <c r="D1295" s="11"/>
      <c r="E1295" s="146"/>
      <c r="F1295" s="146"/>
      <c r="G1295" s="146"/>
      <c r="H1295" s="61" t="s">
        <v>2323</v>
      </c>
      <c r="I1295" s="66" t="s">
        <v>2301</v>
      </c>
      <c r="J1295" s="11"/>
    </row>
    <row r="1296" spans="1:10" ht="18.75" customHeight="1">
      <c r="A1296" s="10">
        <v>7</v>
      </c>
      <c r="B1296" s="55" t="s">
        <v>2328</v>
      </c>
      <c r="C1296" s="55" t="s">
        <v>2325</v>
      </c>
      <c r="D1296" s="10" t="s">
        <v>2326</v>
      </c>
      <c r="E1296" s="163">
        <v>25000</v>
      </c>
      <c r="F1296" s="163" t="s">
        <v>251</v>
      </c>
      <c r="G1296" s="163" t="s">
        <v>251</v>
      </c>
      <c r="H1296" s="57" t="s">
        <v>2320</v>
      </c>
      <c r="I1296" s="25" t="s">
        <v>2297</v>
      </c>
      <c r="J1296" s="10" t="s">
        <v>101</v>
      </c>
    </row>
    <row r="1297" spans="1:10" ht="18.75" customHeight="1">
      <c r="A1297" s="10"/>
      <c r="B1297" s="55" t="s">
        <v>2329</v>
      </c>
      <c r="C1297" s="55" t="s">
        <v>2327</v>
      </c>
      <c r="D1297" s="10"/>
      <c r="E1297" s="163"/>
      <c r="F1297" s="163"/>
      <c r="G1297" s="163"/>
      <c r="H1297" s="57" t="s">
        <v>2323</v>
      </c>
      <c r="I1297" s="25" t="s">
        <v>2301</v>
      </c>
      <c r="J1297" s="10"/>
    </row>
    <row r="1298" spans="1:10" ht="18.75" customHeight="1">
      <c r="A1298" s="11"/>
      <c r="B1298" s="47" t="s">
        <v>2330</v>
      </c>
      <c r="C1298" s="47"/>
      <c r="D1298" s="11"/>
      <c r="E1298" s="146"/>
      <c r="F1298" s="146"/>
      <c r="G1298" s="146"/>
      <c r="H1298" s="61"/>
      <c r="I1298" s="66"/>
      <c r="J1298" s="11"/>
    </row>
    <row r="1299" spans="1:10" ht="18.75" customHeight="1">
      <c r="A1299" s="9">
        <v>8</v>
      </c>
      <c r="B1299" s="50" t="s">
        <v>2331</v>
      </c>
      <c r="C1299" s="50" t="s">
        <v>2332</v>
      </c>
      <c r="D1299" s="9" t="s">
        <v>2326</v>
      </c>
      <c r="E1299" s="93">
        <v>70000</v>
      </c>
      <c r="F1299" s="93" t="s">
        <v>251</v>
      </c>
      <c r="G1299" s="93" t="s">
        <v>251</v>
      </c>
      <c r="H1299" s="52" t="s">
        <v>2333</v>
      </c>
      <c r="I1299" s="26" t="s">
        <v>2334</v>
      </c>
      <c r="J1299" s="9" t="s">
        <v>101</v>
      </c>
    </row>
    <row r="1300" spans="1:10" ht="18.75" customHeight="1">
      <c r="A1300" s="10"/>
      <c r="B1300" s="55" t="s">
        <v>2335</v>
      </c>
      <c r="C1300" s="55" t="s">
        <v>2336</v>
      </c>
      <c r="D1300" s="10"/>
      <c r="E1300" s="163"/>
      <c r="F1300" s="163"/>
      <c r="G1300" s="163"/>
      <c r="H1300" s="57" t="s">
        <v>2335</v>
      </c>
      <c r="I1300" s="25" t="s">
        <v>2337</v>
      </c>
      <c r="J1300" s="10"/>
    </row>
    <row r="1301" spans="1:10" ht="18.75" customHeight="1">
      <c r="A1301" s="10"/>
      <c r="B1301" s="55" t="s">
        <v>2338</v>
      </c>
      <c r="C1301" s="55" t="s">
        <v>2339</v>
      </c>
      <c r="D1301" s="10"/>
      <c r="E1301" s="163"/>
      <c r="F1301" s="163"/>
      <c r="G1301" s="163"/>
      <c r="H1301" s="57"/>
      <c r="I1301" s="25" t="s">
        <v>2340</v>
      </c>
      <c r="J1301" s="10"/>
    </row>
    <row r="1302" spans="1:10" ht="18.75" customHeight="1">
      <c r="A1302" s="11"/>
      <c r="B1302" s="47"/>
      <c r="C1302" s="47" t="s">
        <v>2341</v>
      </c>
      <c r="D1302" s="11"/>
      <c r="E1302" s="146"/>
      <c r="F1302" s="146"/>
      <c r="G1302" s="146"/>
      <c r="H1302" s="61"/>
      <c r="I1302" s="66"/>
      <c r="J1302" s="11"/>
    </row>
    <row r="1303" spans="1:10" ht="19.5" customHeight="1">
      <c r="A1303" s="275" t="s">
        <v>4</v>
      </c>
      <c r="B1303" s="277" t="s">
        <v>5</v>
      </c>
      <c r="C1303" s="277" t="s">
        <v>6</v>
      </c>
      <c r="D1303" s="278" t="s">
        <v>7</v>
      </c>
      <c r="E1303" s="279" t="s">
        <v>8</v>
      </c>
      <c r="F1303" s="280"/>
      <c r="G1303" s="281"/>
      <c r="H1303" s="63" t="s">
        <v>9</v>
      </c>
      <c r="I1303" s="278" t="s">
        <v>10</v>
      </c>
      <c r="J1303" s="211" t="s">
        <v>11</v>
      </c>
    </row>
    <row r="1304" spans="1:10" ht="19.5" customHeight="1">
      <c r="A1304" s="276"/>
      <c r="B1304" s="277"/>
      <c r="C1304" s="277"/>
      <c r="D1304" s="278"/>
      <c r="E1304" s="213" t="s">
        <v>12</v>
      </c>
      <c r="F1304" s="213" t="s">
        <v>13</v>
      </c>
      <c r="G1304" s="213" t="s">
        <v>14</v>
      </c>
      <c r="H1304" s="65" t="s">
        <v>15</v>
      </c>
      <c r="I1304" s="278"/>
      <c r="J1304" s="212" t="s">
        <v>16</v>
      </c>
    </row>
    <row r="1305" spans="1:10" ht="19.5" customHeight="1">
      <c r="A1305" s="10">
        <v>9</v>
      </c>
      <c r="B1305" s="55" t="s">
        <v>2342</v>
      </c>
      <c r="C1305" s="50" t="s">
        <v>2332</v>
      </c>
      <c r="D1305" s="10" t="s">
        <v>2326</v>
      </c>
      <c r="E1305" s="163">
        <v>10000</v>
      </c>
      <c r="F1305" s="163" t="s">
        <v>251</v>
      </c>
      <c r="G1305" s="163" t="s">
        <v>251</v>
      </c>
      <c r="H1305" s="57" t="s">
        <v>2343</v>
      </c>
      <c r="I1305" s="26" t="s">
        <v>2334</v>
      </c>
      <c r="J1305" s="10" t="s">
        <v>101</v>
      </c>
    </row>
    <row r="1306" spans="1:10" ht="19.5" customHeight="1">
      <c r="A1306" s="10"/>
      <c r="B1306" s="55"/>
      <c r="C1306" s="55" t="s">
        <v>2336</v>
      </c>
      <c r="D1306" s="10"/>
      <c r="E1306" s="163"/>
      <c r="F1306" s="163"/>
      <c r="G1306" s="163"/>
      <c r="H1306" s="57" t="s">
        <v>2344</v>
      </c>
      <c r="I1306" s="25" t="s">
        <v>2337</v>
      </c>
      <c r="J1306" s="10"/>
    </row>
    <row r="1307" spans="1:10" ht="19.5" customHeight="1">
      <c r="A1307" s="10"/>
      <c r="B1307" s="55"/>
      <c r="C1307" s="55" t="s">
        <v>2339</v>
      </c>
      <c r="D1307" s="10"/>
      <c r="E1307" s="163"/>
      <c r="F1307" s="163"/>
      <c r="G1307" s="163"/>
      <c r="H1307" s="57"/>
      <c r="I1307" s="25" t="s">
        <v>2340</v>
      </c>
      <c r="J1307" s="10"/>
    </row>
    <row r="1308" spans="1:10" ht="19.5" customHeight="1">
      <c r="A1308" s="11"/>
      <c r="B1308" s="47"/>
      <c r="C1308" s="47" t="s">
        <v>2341</v>
      </c>
      <c r="D1308" s="11"/>
      <c r="E1308" s="146"/>
      <c r="F1308" s="146"/>
      <c r="G1308" s="146"/>
      <c r="H1308" s="61"/>
      <c r="I1308" s="66"/>
      <c r="J1308" s="11"/>
    </row>
    <row r="1309" spans="1:10" ht="19.5" customHeight="1">
      <c r="A1309" s="10">
        <v>10</v>
      </c>
      <c r="B1309" s="55" t="s">
        <v>2345</v>
      </c>
      <c r="C1309" s="55" t="s">
        <v>2325</v>
      </c>
      <c r="D1309" s="10" t="s">
        <v>2326</v>
      </c>
      <c r="E1309" s="163">
        <v>10000</v>
      </c>
      <c r="F1309" s="163" t="s">
        <v>251</v>
      </c>
      <c r="G1309" s="163" t="s">
        <v>251</v>
      </c>
      <c r="H1309" s="57"/>
      <c r="I1309" s="25" t="s">
        <v>2297</v>
      </c>
      <c r="J1309" s="10" t="s">
        <v>101</v>
      </c>
    </row>
    <row r="1310" spans="1:10" ht="19.5" customHeight="1">
      <c r="A1310" s="10"/>
      <c r="B1310" s="55" t="s">
        <v>2346</v>
      </c>
      <c r="C1310" s="55" t="s">
        <v>2327</v>
      </c>
      <c r="D1310" s="10"/>
      <c r="E1310" s="163"/>
      <c r="F1310" s="163"/>
      <c r="G1310" s="163"/>
      <c r="H1310" s="57"/>
      <c r="I1310" s="25" t="s">
        <v>2301</v>
      </c>
      <c r="J1310" s="10"/>
    </row>
    <row r="1311" spans="1:10" ht="19.5" customHeight="1">
      <c r="A1311" s="10"/>
      <c r="B1311" s="55" t="s">
        <v>2347</v>
      </c>
      <c r="C1311" s="55"/>
      <c r="D1311" s="10"/>
      <c r="E1311" s="163"/>
      <c r="F1311" s="163"/>
      <c r="G1311" s="163"/>
      <c r="H1311" s="57"/>
      <c r="I1311" s="25"/>
      <c r="J1311" s="10"/>
    </row>
    <row r="1312" spans="1:10" ht="19.5" customHeight="1">
      <c r="A1312" s="10"/>
      <c r="B1312" s="55" t="s">
        <v>2348</v>
      </c>
      <c r="C1312" s="55"/>
      <c r="D1312" s="10"/>
      <c r="E1312" s="163"/>
      <c r="F1312" s="163"/>
      <c r="G1312" s="163"/>
      <c r="H1312" s="57"/>
      <c r="I1312" s="25"/>
      <c r="J1312" s="10"/>
    </row>
    <row r="1313" spans="1:10" ht="19.5" customHeight="1">
      <c r="A1313" s="11"/>
      <c r="B1313" s="47"/>
      <c r="C1313" s="47"/>
      <c r="D1313" s="11"/>
      <c r="E1313" s="146"/>
      <c r="F1313" s="146"/>
      <c r="G1313" s="146"/>
      <c r="H1313" s="61"/>
      <c r="I1313" s="66"/>
      <c r="J1313" s="11"/>
    </row>
    <row r="1314" spans="1:10" ht="19.5" customHeight="1">
      <c r="A1314" s="297" t="s">
        <v>2349</v>
      </c>
      <c r="B1314" s="298"/>
      <c r="C1314" s="47"/>
      <c r="D1314" s="11"/>
      <c r="E1314" s="191">
        <v>249</v>
      </c>
      <c r="F1314" s="191">
        <v>209</v>
      </c>
      <c r="G1314" s="191">
        <v>188</v>
      </c>
      <c r="H1314" s="61"/>
      <c r="I1314" s="66"/>
      <c r="J1314" s="11"/>
    </row>
    <row r="1315" spans="1:10" ht="19.5" customHeight="1">
      <c r="A1315" s="297" t="s">
        <v>2350</v>
      </c>
      <c r="B1315" s="299"/>
      <c r="C1315" s="150"/>
      <c r="D1315" s="37"/>
      <c r="E1315" s="191">
        <f>#VALUE!</f>
        <v>38628200</v>
      </c>
      <c r="F1315" s="191">
        <f>#VALUE!</f>
        <v>60263200</v>
      </c>
      <c r="G1315" s="191">
        <f>#VALUE!</f>
        <v>40735200</v>
      </c>
      <c r="H1315" s="151"/>
      <c r="I1315" s="218"/>
      <c r="J1315" s="218"/>
    </row>
  </sheetData>
  <sheetProtection/>
  <mergeCells count="490">
    <mergeCell ref="A1303:A1304"/>
    <mergeCell ref="B1303:B1304"/>
    <mergeCell ref="C1303:C1304"/>
    <mergeCell ref="D1303:D1304"/>
    <mergeCell ref="E1303:G1303"/>
    <mergeCell ref="I1303:I1304"/>
    <mergeCell ref="A1180:A1181"/>
    <mergeCell ref="B1180:B1181"/>
    <mergeCell ref="C1180:C1181"/>
    <mergeCell ref="D1180:D1181"/>
    <mergeCell ref="E1180:G1180"/>
    <mergeCell ref="I1180:I1181"/>
    <mergeCell ref="A1227:A1228"/>
    <mergeCell ref="B1227:B1228"/>
    <mergeCell ref="C1227:C1228"/>
    <mergeCell ref="D1227:D1228"/>
    <mergeCell ref="E1227:G1227"/>
    <mergeCell ref="I1227:I1228"/>
    <mergeCell ref="A1278:A1279"/>
    <mergeCell ref="B1278:B1279"/>
    <mergeCell ref="C1278:C1279"/>
    <mergeCell ref="D1278:D1279"/>
    <mergeCell ref="E1278:G1278"/>
    <mergeCell ref="I1278:I1279"/>
    <mergeCell ref="C1101:C1102"/>
    <mergeCell ref="D1101:D1102"/>
    <mergeCell ref="E1101:G1101"/>
    <mergeCell ref="I1101:I1102"/>
    <mergeCell ref="A1127:A1128"/>
    <mergeCell ref="B1127:B1128"/>
    <mergeCell ref="C1127:C1128"/>
    <mergeCell ref="D1127:D1128"/>
    <mergeCell ref="E1127:G1127"/>
    <mergeCell ref="I1127:I1128"/>
    <mergeCell ref="B1101:B1102"/>
    <mergeCell ref="E1113:G1113"/>
    <mergeCell ref="I1113:I1114"/>
    <mergeCell ref="B1076:B1077"/>
    <mergeCell ref="C1076:C1077"/>
    <mergeCell ref="D1076:D1077"/>
    <mergeCell ref="E1066:G1066"/>
    <mergeCell ref="I1066:I1067"/>
    <mergeCell ref="A1047:A1048"/>
    <mergeCell ref="B1047:B1048"/>
    <mergeCell ref="C1047:C1048"/>
    <mergeCell ref="D1047:D1048"/>
    <mergeCell ref="E1047:G1047"/>
    <mergeCell ref="I1047:I1048"/>
    <mergeCell ref="A1052:A1053"/>
    <mergeCell ref="B1052:B1053"/>
    <mergeCell ref="A1066:A1067"/>
    <mergeCell ref="B1066:B1067"/>
    <mergeCell ref="C1066:C1067"/>
    <mergeCell ref="C1052:C1053"/>
    <mergeCell ref="D1052:D1053"/>
    <mergeCell ref="E1052:G1052"/>
    <mergeCell ref="I1052:I1053"/>
    <mergeCell ref="A970:A971"/>
    <mergeCell ref="B970:B971"/>
    <mergeCell ref="C970:C971"/>
    <mergeCell ref="D970:D971"/>
    <mergeCell ref="E970:G970"/>
    <mergeCell ref="I970:I971"/>
    <mergeCell ref="E994:G994"/>
    <mergeCell ref="I994:I995"/>
    <mergeCell ref="A1024:A1025"/>
    <mergeCell ref="B1024:B1025"/>
    <mergeCell ref="C1024:C1025"/>
    <mergeCell ref="D1024:D1025"/>
    <mergeCell ref="E1024:G1024"/>
    <mergeCell ref="I1024:I1025"/>
    <mergeCell ref="E1019:G1019"/>
    <mergeCell ref="I1019:I1020"/>
    <mergeCell ref="I1005:I1006"/>
    <mergeCell ref="A893:A894"/>
    <mergeCell ref="B893:B894"/>
    <mergeCell ref="C893:C894"/>
    <mergeCell ref="D893:D894"/>
    <mergeCell ref="E893:G893"/>
    <mergeCell ref="I893:I894"/>
    <mergeCell ref="E919:G919"/>
    <mergeCell ref="I919:I920"/>
    <mergeCell ref="A945:A946"/>
    <mergeCell ref="B945:B946"/>
    <mergeCell ref="C945:C946"/>
    <mergeCell ref="D945:D946"/>
    <mergeCell ref="E945:G945"/>
    <mergeCell ref="I945:I946"/>
    <mergeCell ref="I908:I909"/>
    <mergeCell ref="A907:D907"/>
    <mergeCell ref="A843:A844"/>
    <mergeCell ref="B843:B844"/>
    <mergeCell ref="C843:C844"/>
    <mergeCell ref="D843:D844"/>
    <mergeCell ref="E843:G843"/>
    <mergeCell ref="I843:I844"/>
    <mergeCell ref="A868:A869"/>
    <mergeCell ref="B868:B869"/>
    <mergeCell ref="C868:C869"/>
    <mergeCell ref="D868:D869"/>
    <mergeCell ref="E868:G868"/>
    <mergeCell ref="I868:I869"/>
    <mergeCell ref="A790:A791"/>
    <mergeCell ref="B790:B791"/>
    <mergeCell ref="C790:C791"/>
    <mergeCell ref="D790:D791"/>
    <mergeCell ref="E790:G790"/>
    <mergeCell ref="I790:I791"/>
    <mergeCell ref="A782:A783"/>
    <mergeCell ref="B782:B783"/>
    <mergeCell ref="A815:A816"/>
    <mergeCell ref="B815:B816"/>
    <mergeCell ref="C815:C816"/>
    <mergeCell ref="D815:D816"/>
    <mergeCell ref="E815:G815"/>
    <mergeCell ref="I815:I816"/>
    <mergeCell ref="C782:C783"/>
    <mergeCell ref="D782:D783"/>
    <mergeCell ref="E782:G782"/>
    <mergeCell ref="I782:I783"/>
    <mergeCell ref="A739:A740"/>
    <mergeCell ref="B739:B740"/>
    <mergeCell ref="C739:C740"/>
    <mergeCell ref="D739:D740"/>
    <mergeCell ref="E739:G739"/>
    <mergeCell ref="I739:I740"/>
    <mergeCell ref="A764:A765"/>
    <mergeCell ref="B764:B765"/>
    <mergeCell ref="C764:C765"/>
    <mergeCell ref="D764:D765"/>
    <mergeCell ref="E764:G764"/>
    <mergeCell ref="I764:I765"/>
    <mergeCell ref="A688:A689"/>
    <mergeCell ref="B688:B689"/>
    <mergeCell ref="C688:C689"/>
    <mergeCell ref="D688:D689"/>
    <mergeCell ref="E688:G688"/>
    <mergeCell ref="I688:I689"/>
    <mergeCell ref="A715:A716"/>
    <mergeCell ref="B715:B716"/>
    <mergeCell ref="C715:C716"/>
    <mergeCell ref="D715:D716"/>
    <mergeCell ref="E715:G715"/>
    <mergeCell ref="I715:I716"/>
    <mergeCell ref="A634:A635"/>
    <mergeCell ref="B634:B635"/>
    <mergeCell ref="C634:C635"/>
    <mergeCell ref="D634:D635"/>
    <mergeCell ref="E634:G634"/>
    <mergeCell ref="I634:I635"/>
    <mergeCell ref="A660:A661"/>
    <mergeCell ref="B660:B661"/>
    <mergeCell ref="C660:C661"/>
    <mergeCell ref="D660:D661"/>
    <mergeCell ref="E660:G660"/>
    <mergeCell ref="I660:I661"/>
    <mergeCell ref="A581:A582"/>
    <mergeCell ref="B581:B582"/>
    <mergeCell ref="C581:C582"/>
    <mergeCell ref="D581:D582"/>
    <mergeCell ref="E581:G581"/>
    <mergeCell ref="I581:I582"/>
    <mergeCell ref="A608:A609"/>
    <mergeCell ref="B608:B609"/>
    <mergeCell ref="C608:C609"/>
    <mergeCell ref="D608:D609"/>
    <mergeCell ref="E608:G608"/>
    <mergeCell ref="I608:I609"/>
    <mergeCell ref="A526:A527"/>
    <mergeCell ref="B526:B527"/>
    <mergeCell ref="C526:C527"/>
    <mergeCell ref="D526:D527"/>
    <mergeCell ref="E526:G526"/>
    <mergeCell ref="I526:I527"/>
    <mergeCell ref="A554:A555"/>
    <mergeCell ref="B554:B555"/>
    <mergeCell ref="C554:C555"/>
    <mergeCell ref="D554:D555"/>
    <mergeCell ref="E554:G554"/>
    <mergeCell ref="I554:I555"/>
    <mergeCell ref="A478:A479"/>
    <mergeCell ref="B478:B479"/>
    <mergeCell ref="C478:C479"/>
    <mergeCell ref="D478:D479"/>
    <mergeCell ref="E478:G478"/>
    <mergeCell ref="I478:I479"/>
    <mergeCell ref="A451:A452"/>
    <mergeCell ref="A504:A505"/>
    <mergeCell ref="B504:B505"/>
    <mergeCell ref="C504:C505"/>
    <mergeCell ref="D504:D505"/>
    <mergeCell ref="E504:G504"/>
    <mergeCell ref="I504:I505"/>
    <mergeCell ref="A425:A426"/>
    <mergeCell ref="B425:B426"/>
    <mergeCell ref="C425:C426"/>
    <mergeCell ref="D425:D426"/>
    <mergeCell ref="E425:G425"/>
    <mergeCell ref="B451:B452"/>
    <mergeCell ref="C451:C452"/>
    <mergeCell ref="D451:D452"/>
    <mergeCell ref="E451:G451"/>
    <mergeCell ref="A371:A372"/>
    <mergeCell ref="B371:B372"/>
    <mergeCell ref="C371:C372"/>
    <mergeCell ref="D371:D372"/>
    <mergeCell ref="E371:G371"/>
    <mergeCell ref="I371:I372"/>
    <mergeCell ref="A396:A397"/>
    <mergeCell ref="B396:B397"/>
    <mergeCell ref="C396:C397"/>
    <mergeCell ref="D396:D397"/>
    <mergeCell ref="E396:G396"/>
    <mergeCell ref="I396:I397"/>
    <mergeCell ref="A85:A86"/>
    <mergeCell ref="I162:I163"/>
    <mergeCell ref="A345:A346"/>
    <mergeCell ref="B345:B346"/>
    <mergeCell ref="C345:C346"/>
    <mergeCell ref="D345:D346"/>
    <mergeCell ref="E345:G345"/>
    <mergeCell ref="I345:I346"/>
    <mergeCell ref="A292:A293"/>
    <mergeCell ref="B292:B293"/>
    <mergeCell ref="C292:C293"/>
    <mergeCell ref="D292:D293"/>
    <mergeCell ref="E292:G292"/>
    <mergeCell ref="I292:I293"/>
    <mergeCell ref="A319:A320"/>
    <mergeCell ref="B319:B320"/>
    <mergeCell ref="C319:C320"/>
    <mergeCell ref="D319:D320"/>
    <mergeCell ref="E319:G319"/>
    <mergeCell ref="I319:I320"/>
    <mergeCell ref="I237:I238"/>
    <mergeCell ref="E188:G188"/>
    <mergeCell ref="C162:C163"/>
    <mergeCell ref="D162:D163"/>
    <mergeCell ref="E162:G162"/>
    <mergeCell ref="D213:D214"/>
    <mergeCell ref="E213:G213"/>
    <mergeCell ref="D34:D35"/>
    <mergeCell ref="E34:G34"/>
    <mergeCell ref="I34:I35"/>
    <mergeCell ref="I64:I65"/>
    <mergeCell ref="I56:I57"/>
    <mergeCell ref="I26:I27"/>
    <mergeCell ref="A111:A112"/>
    <mergeCell ref="B111:B112"/>
    <mergeCell ref="C111:C112"/>
    <mergeCell ref="D111:D112"/>
    <mergeCell ref="E111:G111"/>
    <mergeCell ref="I111:I112"/>
    <mergeCell ref="A137:A138"/>
    <mergeCell ref="B137:B138"/>
    <mergeCell ref="C137:C138"/>
    <mergeCell ref="D137:D138"/>
    <mergeCell ref="E137:G137"/>
    <mergeCell ref="I137:I138"/>
    <mergeCell ref="A48:A49"/>
    <mergeCell ref="B48:B49"/>
    <mergeCell ref="C48:C49"/>
    <mergeCell ref="D48:D49"/>
    <mergeCell ref="E26:G26"/>
    <mergeCell ref="B85:B86"/>
    <mergeCell ref="C85:C86"/>
    <mergeCell ref="D85:D86"/>
    <mergeCell ref="E85:G85"/>
    <mergeCell ref="I85:I86"/>
    <mergeCell ref="I48:I49"/>
    <mergeCell ref="A1314:B1314"/>
    <mergeCell ref="A1315:B1315"/>
    <mergeCell ref="I188:I189"/>
    <mergeCell ref="A203:D203"/>
    <mergeCell ref="A212:C212"/>
    <mergeCell ref="A228:C228"/>
    <mergeCell ref="I213:I214"/>
    <mergeCell ref="B229:B230"/>
    <mergeCell ref="C229:C230"/>
    <mergeCell ref="D229:D230"/>
    <mergeCell ref="E229:G229"/>
    <mergeCell ref="I229:I230"/>
    <mergeCell ref="A229:A230"/>
    <mergeCell ref="A241:C241"/>
    <mergeCell ref="I243:I244"/>
    <mergeCell ref="A914:C914"/>
    <mergeCell ref="A1231:D1231"/>
    <mergeCell ref="B1245:E1245"/>
    <mergeCell ref="A781:C781"/>
    <mergeCell ref="A1065:E1065"/>
    <mergeCell ref="A1112:C1112"/>
    <mergeCell ref="A213:A214"/>
    <mergeCell ref="A237:A238"/>
    <mergeCell ref="B237:B238"/>
    <mergeCell ref="D243:D244"/>
    <mergeCell ref="E243:G243"/>
    <mergeCell ref="A264:A265"/>
    <mergeCell ref="B264:B265"/>
    <mergeCell ref="C264:C265"/>
    <mergeCell ref="D264:D265"/>
    <mergeCell ref="E264:G264"/>
    <mergeCell ref="A162:A163"/>
    <mergeCell ref="B162:B163"/>
    <mergeCell ref="C237:C238"/>
    <mergeCell ref="D237:D238"/>
    <mergeCell ref="E237:G237"/>
    <mergeCell ref="A1:J1"/>
    <mergeCell ref="A2:J2"/>
    <mergeCell ref="A3:J3"/>
    <mergeCell ref="A6:A7"/>
    <mergeCell ref="B6:B7"/>
    <mergeCell ref="C6:C7"/>
    <mergeCell ref="D6:D7"/>
    <mergeCell ref="E6:G6"/>
    <mergeCell ref="I6:I7"/>
    <mergeCell ref="A4:G4"/>
    <mergeCell ref="A5:G5"/>
    <mergeCell ref="A16:A17"/>
    <mergeCell ref="B16:B17"/>
    <mergeCell ref="C16:C17"/>
    <mergeCell ref="D16:D17"/>
    <mergeCell ref="E16:G16"/>
    <mergeCell ref="A64:A65"/>
    <mergeCell ref="B64:B65"/>
    <mergeCell ref="C64:C65"/>
    <mergeCell ref="D64:D65"/>
    <mergeCell ref="E64:G64"/>
    <mergeCell ref="B56:B57"/>
    <mergeCell ref="C56:C57"/>
    <mergeCell ref="D56:D57"/>
    <mergeCell ref="E56:G56"/>
    <mergeCell ref="E48:G48"/>
    <mergeCell ref="A56:A57"/>
    <mergeCell ref="A34:A35"/>
    <mergeCell ref="B34:B35"/>
    <mergeCell ref="C34:C35"/>
    <mergeCell ref="I16:I17"/>
    <mergeCell ref="A26:A27"/>
    <mergeCell ref="B26:B27"/>
    <mergeCell ref="C26:C27"/>
    <mergeCell ref="D26:D27"/>
    <mergeCell ref="I106:I107"/>
    <mergeCell ref="A104:E104"/>
    <mergeCell ref="A106:A107"/>
    <mergeCell ref="B106:B107"/>
    <mergeCell ref="C106:C107"/>
    <mergeCell ref="D106:D107"/>
    <mergeCell ref="E106:G106"/>
    <mergeCell ref="A75:A76"/>
    <mergeCell ref="B75:B76"/>
    <mergeCell ref="C75:C76"/>
    <mergeCell ref="D75:D76"/>
    <mergeCell ref="E75:G75"/>
    <mergeCell ref="I75:I76"/>
    <mergeCell ref="A96:A97"/>
    <mergeCell ref="B96:B97"/>
    <mergeCell ref="C96:C97"/>
    <mergeCell ref="D96:D97"/>
    <mergeCell ref="E96:G96"/>
    <mergeCell ref="I96:I97"/>
    <mergeCell ref="I264:I265"/>
    <mergeCell ref="I425:I426"/>
    <mergeCell ref="I451:I452"/>
    <mergeCell ref="A176:A177"/>
    <mergeCell ref="B176:B177"/>
    <mergeCell ref="C176:C177"/>
    <mergeCell ref="D176:D177"/>
    <mergeCell ref="E176:G176"/>
    <mergeCell ref="I176:I177"/>
    <mergeCell ref="A204:A205"/>
    <mergeCell ref="B204:B205"/>
    <mergeCell ref="C204:C205"/>
    <mergeCell ref="D204:D205"/>
    <mergeCell ref="E204:G204"/>
    <mergeCell ref="I204:I205"/>
    <mergeCell ref="A188:A189"/>
    <mergeCell ref="B188:B189"/>
    <mergeCell ref="C188:C189"/>
    <mergeCell ref="D188:D189"/>
    <mergeCell ref="B213:B214"/>
    <mergeCell ref="C213:C214"/>
    <mergeCell ref="A243:A244"/>
    <mergeCell ref="B243:B244"/>
    <mergeCell ref="C243:C244"/>
    <mergeCell ref="C1155:C1156"/>
    <mergeCell ref="D1155:D1156"/>
    <mergeCell ref="E1155:G1155"/>
    <mergeCell ref="I1155:I1156"/>
    <mergeCell ref="B1192:D1192"/>
    <mergeCell ref="B1004:C1004"/>
    <mergeCell ref="E1148:G1148"/>
    <mergeCell ref="A1204:A1205"/>
    <mergeCell ref="B1204:B1205"/>
    <mergeCell ref="C1204:C1205"/>
    <mergeCell ref="D1204:D1205"/>
    <mergeCell ref="E1204:G1204"/>
    <mergeCell ref="I1204:I1205"/>
    <mergeCell ref="A1193:A1194"/>
    <mergeCell ref="B1193:B1194"/>
    <mergeCell ref="C1193:C1194"/>
    <mergeCell ref="D1193:D1194"/>
    <mergeCell ref="E1193:G1193"/>
    <mergeCell ref="I1193:I1194"/>
    <mergeCell ref="B1203:E1203"/>
    <mergeCell ref="A1202:G1202"/>
    <mergeCell ref="E1076:G1076"/>
    <mergeCell ref="I1076:I1077"/>
    <mergeCell ref="A1076:A1077"/>
    <mergeCell ref="A1233:A1234"/>
    <mergeCell ref="B1233:B1234"/>
    <mergeCell ref="A1246:A1247"/>
    <mergeCell ref="B1246:B1247"/>
    <mergeCell ref="C1246:C1247"/>
    <mergeCell ref="D1246:D1247"/>
    <mergeCell ref="D1233:D1234"/>
    <mergeCell ref="E1233:G1233"/>
    <mergeCell ref="I1233:I1234"/>
    <mergeCell ref="E1246:G1246"/>
    <mergeCell ref="E1215:G1215"/>
    <mergeCell ref="I1215:I1216"/>
    <mergeCell ref="A1148:A1149"/>
    <mergeCell ref="B1148:B1149"/>
    <mergeCell ref="C1148:C1149"/>
    <mergeCell ref="D1148:D1149"/>
    <mergeCell ref="A1121:C1121"/>
    <mergeCell ref="B1046:C1046"/>
    <mergeCell ref="B1018:D1018"/>
    <mergeCell ref="I1148:I1149"/>
    <mergeCell ref="A1137:A1138"/>
    <mergeCell ref="B1137:B1138"/>
    <mergeCell ref="C1137:C1138"/>
    <mergeCell ref="D1137:D1138"/>
    <mergeCell ref="E1137:G1137"/>
    <mergeCell ref="I1137:I1138"/>
    <mergeCell ref="A1122:A1123"/>
    <mergeCell ref="B1122:B1123"/>
    <mergeCell ref="C1122:C1123"/>
    <mergeCell ref="D1122:D1123"/>
    <mergeCell ref="E1122:G1122"/>
    <mergeCell ref="I1122:I1123"/>
    <mergeCell ref="A1136:C1136"/>
    <mergeCell ref="D1066:D1067"/>
    <mergeCell ref="A1253:A1254"/>
    <mergeCell ref="B1253:B1254"/>
    <mergeCell ref="C1253:C1254"/>
    <mergeCell ref="D1253:D1254"/>
    <mergeCell ref="E1253:G1253"/>
    <mergeCell ref="I1253:I1254"/>
    <mergeCell ref="E908:G908"/>
    <mergeCell ref="I1246:I1247"/>
    <mergeCell ref="A915:A916"/>
    <mergeCell ref="B915:B916"/>
    <mergeCell ref="C915:C916"/>
    <mergeCell ref="D915:D916"/>
    <mergeCell ref="A1005:A1006"/>
    <mergeCell ref="B1005:B1006"/>
    <mergeCell ref="C1005:C1006"/>
    <mergeCell ref="D1005:D1006"/>
    <mergeCell ref="E1005:G1005"/>
    <mergeCell ref="E915:G915"/>
    <mergeCell ref="I915:I916"/>
    <mergeCell ref="C1233:C1234"/>
    <mergeCell ref="A1215:A1216"/>
    <mergeCell ref="B1215:B1216"/>
    <mergeCell ref="C1215:C1216"/>
    <mergeCell ref="D1215:D1216"/>
    <mergeCell ref="B1232:C1232"/>
    <mergeCell ref="A908:A909"/>
    <mergeCell ref="B908:B909"/>
    <mergeCell ref="C908:C909"/>
    <mergeCell ref="D908:D909"/>
    <mergeCell ref="A1113:A1114"/>
    <mergeCell ref="B1113:B1114"/>
    <mergeCell ref="C1113:C1114"/>
    <mergeCell ref="D1113:D1114"/>
    <mergeCell ref="A1019:A1020"/>
    <mergeCell ref="B1019:B1020"/>
    <mergeCell ref="C1019:C1020"/>
    <mergeCell ref="D1019:D1020"/>
    <mergeCell ref="A919:A920"/>
    <mergeCell ref="B919:B920"/>
    <mergeCell ref="C919:C920"/>
    <mergeCell ref="D919:D920"/>
    <mergeCell ref="A994:A995"/>
    <mergeCell ref="B994:B995"/>
    <mergeCell ref="C994:C995"/>
    <mergeCell ref="D994:D995"/>
    <mergeCell ref="A1101:A1102"/>
    <mergeCell ref="A1155:A1156"/>
    <mergeCell ref="B1155:B1156"/>
  </mergeCells>
  <printOptions/>
  <pageMargins left="0.1968503937007874" right="0.03937007874015748" top="0.8661417322834646" bottom="0.3937007874015748" header="0.2362204724409449" footer="0.15748031496062992"/>
  <pageSetup firstPageNumber="37" useFirstPageNumber="1" orientation="landscape" paperSize="9" r:id="rId1"/>
  <headerFooter>
    <oddHeader>&amp;C
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40">
      <selection activeCell="K5" sqref="K5"/>
    </sheetView>
  </sheetViews>
  <sheetFormatPr defaultColWidth="9.140625" defaultRowHeight="42.75" customHeight="1"/>
  <cols>
    <col min="1" max="1" width="38.421875" style="262" customWidth="1"/>
    <col min="2" max="3" width="12.28125" style="258" customWidth="1"/>
    <col min="4" max="4" width="11.00390625" style="258" customWidth="1"/>
    <col min="5" max="5" width="12.28125" style="258" customWidth="1"/>
    <col min="6" max="6" width="11.28125" style="258" customWidth="1"/>
    <col min="7" max="7" width="12.28125" style="258" customWidth="1"/>
    <col min="8" max="8" width="12.00390625" style="258" customWidth="1"/>
    <col min="9" max="9" width="12.28125" style="258" customWidth="1"/>
    <col min="10" max="16384" width="9.00390625" style="258" customWidth="1"/>
  </cols>
  <sheetData>
    <row r="1" spans="1:9" ht="20.25" customHeight="1">
      <c r="A1" s="305" t="s">
        <v>2631</v>
      </c>
      <c r="B1" s="307" t="s">
        <v>2632</v>
      </c>
      <c r="C1" s="308"/>
      <c r="D1" s="307" t="s">
        <v>2633</v>
      </c>
      <c r="E1" s="308"/>
      <c r="F1" s="307" t="s">
        <v>2634</v>
      </c>
      <c r="G1" s="308"/>
      <c r="H1" s="307" t="s">
        <v>2635</v>
      </c>
      <c r="I1" s="308"/>
    </row>
    <row r="2" spans="1:9" ht="20.25" customHeight="1">
      <c r="A2" s="306"/>
      <c r="B2" s="259" t="s">
        <v>2636</v>
      </c>
      <c r="C2" s="305" t="s">
        <v>2637</v>
      </c>
      <c r="D2" s="260" t="s">
        <v>2636</v>
      </c>
      <c r="E2" s="305" t="s">
        <v>2637</v>
      </c>
      <c r="F2" s="259" t="s">
        <v>2636</v>
      </c>
      <c r="G2" s="305" t="s">
        <v>2637</v>
      </c>
      <c r="H2" s="259" t="s">
        <v>2636</v>
      </c>
      <c r="I2" s="305" t="s">
        <v>2637</v>
      </c>
    </row>
    <row r="3" spans="1:9" ht="20.25" customHeight="1">
      <c r="A3" s="306"/>
      <c r="B3" s="260" t="s">
        <v>5</v>
      </c>
      <c r="C3" s="306"/>
      <c r="D3" s="260" t="s">
        <v>5</v>
      </c>
      <c r="E3" s="306"/>
      <c r="F3" s="260" t="s">
        <v>5</v>
      </c>
      <c r="G3" s="306"/>
      <c r="H3" s="260" t="s">
        <v>5</v>
      </c>
      <c r="I3" s="306"/>
    </row>
    <row r="4" spans="1:9" ht="45" customHeight="1">
      <c r="A4" s="269" t="s">
        <v>2</v>
      </c>
      <c r="B4" s="259"/>
      <c r="C4" s="259"/>
      <c r="D4" s="259"/>
      <c r="E4" s="259"/>
      <c r="F4" s="259"/>
      <c r="G4" s="259"/>
      <c r="H4" s="259"/>
      <c r="I4" s="259"/>
    </row>
    <row r="5" spans="1:9" ht="45" customHeight="1">
      <c r="A5" s="268" t="s">
        <v>2638</v>
      </c>
      <c r="B5" s="261">
        <v>2</v>
      </c>
      <c r="C5" s="261">
        <v>250000</v>
      </c>
      <c r="D5" s="261">
        <v>2</v>
      </c>
      <c r="E5" s="261">
        <v>250000</v>
      </c>
      <c r="F5" s="261">
        <v>2</v>
      </c>
      <c r="G5" s="261">
        <v>250000</v>
      </c>
      <c r="H5" s="261">
        <f>B5+D5+F5</f>
        <v>6</v>
      </c>
      <c r="I5" s="261">
        <f>C5+E5+G5</f>
        <v>750000</v>
      </c>
    </row>
    <row r="6" spans="1:9" ht="45" customHeight="1">
      <c r="A6" s="268" t="s">
        <v>37</v>
      </c>
      <c r="B6" s="261">
        <v>3</v>
      </c>
      <c r="C6" s="261">
        <f>300000+150000+250000</f>
        <v>700000</v>
      </c>
      <c r="D6" s="261">
        <v>3</v>
      </c>
      <c r="E6" s="261">
        <f>300000+150000+250000</f>
        <v>700000</v>
      </c>
      <c r="F6" s="261">
        <v>3</v>
      </c>
      <c r="G6" s="261">
        <f>300000+150000+250000</f>
        <v>700000</v>
      </c>
      <c r="H6" s="261">
        <f aca="true" t="shared" si="0" ref="H6:H13">B6+D6+F6</f>
        <v>9</v>
      </c>
      <c r="I6" s="261">
        <f aca="true" t="shared" si="1" ref="I6:I13">C6+E6+G6</f>
        <v>2100000</v>
      </c>
    </row>
    <row r="7" spans="1:9" ht="45" customHeight="1">
      <c r="A7" s="263" t="s">
        <v>67</v>
      </c>
      <c r="B7" s="264">
        <v>1</v>
      </c>
      <c r="C7" s="264">
        <v>100000</v>
      </c>
      <c r="D7" s="264">
        <v>3</v>
      </c>
      <c r="E7" s="264">
        <f>100000+100000+100000</f>
        <v>300000</v>
      </c>
      <c r="F7" s="264">
        <v>1</v>
      </c>
      <c r="G7" s="264">
        <v>100000</v>
      </c>
      <c r="H7" s="264">
        <f t="shared" si="0"/>
        <v>5</v>
      </c>
      <c r="I7" s="264">
        <f t="shared" si="1"/>
        <v>500000</v>
      </c>
    </row>
    <row r="8" spans="1:9" ht="45" customHeight="1">
      <c r="A8" s="263" t="s">
        <v>85</v>
      </c>
      <c r="B8" s="264">
        <v>1</v>
      </c>
      <c r="C8" s="264">
        <v>40000</v>
      </c>
      <c r="D8" s="264">
        <v>1</v>
      </c>
      <c r="E8" s="264">
        <v>40000</v>
      </c>
      <c r="F8" s="264">
        <v>1</v>
      </c>
      <c r="G8" s="264">
        <v>40000</v>
      </c>
      <c r="H8" s="264">
        <f t="shared" si="0"/>
        <v>3</v>
      </c>
      <c r="I8" s="264">
        <f t="shared" si="1"/>
        <v>120000</v>
      </c>
    </row>
    <row r="9" spans="1:9" ht="28.5" customHeight="1">
      <c r="A9" s="265" t="s">
        <v>95</v>
      </c>
      <c r="B9" s="264">
        <v>1</v>
      </c>
      <c r="C9" s="264">
        <v>300000</v>
      </c>
      <c r="D9" s="264">
        <v>1</v>
      </c>
      <c r="E9" s="264">
        <v>300000</v>
      </c>
      <c r="F9" s="264">
        <v>1</v>
      </c>
      <c r="G9" s="264">
        <v>300000</v>
      </c>
      <c r="H9" s="264">
        <f t="shared" si="0"/>
        <v>3</v>
      </c>
      <c r="I9" s="264">
        <f t="shared" si="1"/>
        <v>900000</v>
      </c>
    </row>
    <row r="10" spans="1:9" ht="40.5" customHeight="1">
      <c r="A10" s="263" t="s">
        <v>113</v>
      </c>
      <c r="B10" s="264">
        <v>2</v>
      </c>
      <c r="C10" s="264">
        <f>300000+50000</f>
        <v>350000</v>
      </c>
      <c r="D10" s="264">
        <v>2</v>
      </c>
      <c r="E10" s="264">
        <f>300000+50000</f>
        <v>350000</v>
      </c>
      <c r="F10" s="264">
        <v>2</v>
      </c>
      <c r="G10" s="264">
        <f>300000+50000</f>
        <v>350000</v>
      </c>
      <c r="H10" s="264">
        <f t="shared" si="0"/>
        <v>6</v>
      </c>
      <c r="I10" s="264">
        <f t="shared" si="1"/>
        <v>1050000</v>
      </c>
    </row>
    <row r="11" spans="1:9" ht="33" customHeight="1">
      <c r="A11" s="265" t="s">
        <v>134</v>
      </c>
      <c r="B11" s="264">
        <v>1</v>
      </c>
      <c r="C11" s="264">
        <v>100000</v>
      </c>
      <c r="D11" s="264">
        <v>2</v>
      </c>
      <c r="E11" s="264">
        <f>75000+100000</f>
        <v>175000</v>
      </c>
      <c r="F11" s="264">
        <v>2</v>
      </c>
      <c r="G11" s="264">
        <f>75000+100000</f>
        <v>175000</v>
      </c>
      <c r="H11" s="264">
        <f t="shared" si="0"/>
        <v>5</v>
      </c>
      <c r="I11" s="264">
        <f t="shared" si="1"/>
        <v>450000</v>
      </c>
    </row>
    <row r="12" spans="1:9" ht="33" customHeight="1">
      <c r="A12" s="265" t="s">
        <v>152</v>
      </c>
      <c r="B12" s="264">
        <v>1</v>
      </c>
      <c r="C12" s="264">
        <v>150000</v>
      </c>
      <c r="D12" s="264">
        <v>2</v>
      </c>
      <c r="E12" s="264">
        <f>150000+150000</f>
        <v>300000</v>
      </c>
      <c r="F12" s="264">
        <v>2</v>
      </c>
      <c r="G12" s="264">
        <f>150000+150000</f>
        <v>300000</v>
      </c>
      <c r="H12" s="264">
        <f t="shared" si="0"/>
        <v>5</v>
      </c>
      <c r="I12" s="264">
        <f t="shared" si="1"/>
        <v>750000</v>
      </c>
    </row>
    <row r="13" spans="1:9" ht="33" customHeight="1">
      <c r="A13" s="266" t="s">
        <v>174</v>
      </c>
      <c r="B13" s="264">
        <v>0</v>
      </c>
      <c r="C13" s="264">
        <v>0</v>
      </c>
      <c r="D13" s="264">
        <v>1</v>
      </c>
      <c r="E13" s="264">
        <v>100000</v>
      </c>
      <c r="F13" s="264">
        <v>1</v>
      </c>
      <c r="G13" s="264">
        <v>100000</v>
      </c>
      <c r="H13" s="264">
        <f t="shared" si="0"/>
        <v>2</v>
      </c>
      <c r="I13" s="264">
        <f t="shared" si="1"/>
        <v>200000</v>
      </c>
    </row>
    <row r="14" spans="1:9" ht="34.5" customHeight="1">
      <c r="A14" s="270" t="s">
        <v>187</v>
      </c>
      <c r="B14" s="259">
        <v>0</v>
      </c>
      <c r="C14" s="259">
        <v>0</v>
      </c>
      <c r="D14" s="259">
        <v>0</v>
      </c>
      <c r="E14" s="259">
        <v>0</v>
      </c>
      <c r="F14" s="259">
        <v>0</v>
      </c>
      <c r="G14" s="259">
        <v>0</v>
      </c>
      <c r="H14" s="259">
        <f>B14+D14+F14</f>
        <v>0</v>
      </c>
      <c r="I14" s="259">
        <f>C14+E14+G14</f>
        <v>0</v>
      </c>
    </row>
    <row r="15" spans="1:9" ht="27.75" customHeight="1">
      <c r="A15" s="267" t="s">
        <v>2635</v>
      </c>
      <c r="B15" s="264">
        <f aca="true" t="shared" si="2" ref="B15:I15">SUM(B5:B14)</f>
        <v>12</v>
      </c>
      <c r="C15" s="264">
        <f t="shared" si="2"/>
        <v>1990000</v>
      </c>
      <c r="D15" s="264">
        <f t="shared" si="2"/>
        <v>17</v>
      </c>
      <c r="E15" s="264">
        <f t="shared" si="2"/>
        <v>2515000</v>
      </c>
      <c r="F15" s="264">
        <f t="shared" si="2"/>
        <v>15</v>
      </c>
      <c r="G15" s="264">
        <f t="shared" si="2"/>
        <v>2315000</v>
      </c>
      <c r="H15" s="264">
        <f t="shared" si="2"/>
        <v>44</v>
      </c>
      <c r="I15" s="264">
        <f t="shared" si="2"/>
        <v>6820000</v>
      </c>
    </row>
    <row r="16" spans="1:9" ht="20.25" customHeight="1">
      <c r="A16" s="309" t="s">
        <v>2631</v>
      </c>
      <c r="B16" s="309" t="s">
        <v>2632</v>
      </c>
      <c r="C16" s="309"/>
      <c r="D16" s="309" t="s">
        <v>2633</v>
      </c>
      <c r="E16" s="309"/>
      <c r="F16" s="309" t="s">
        <v>2634</v>
      </c>
      <c r="G16" s="309"/>
      <c r="H16" s="309" t="s">
        <v>2635</v>
      </c>
      <c r="I16" s="309"/>
    </row>
    <row r="17" spans="1:9" ht="20.25" customHeight="1">
      <c r="A17" s="309"/>
      <c r="B17" s="264" t="s">
        <v>2636</v>
      </c>
      <c r="C17" s="309" t="s">
        <v>2637</v>
      </c>
      <c r="D17" s="264" t="s">
        <v>2636</v>
      </c>
      <c r="E17" s="309" t="s">
        <v>2637</v>
      </c>
      <c r="F17" s="264" t="s">
        <v>2636</v>
      </c>
      <c r="G17" s="309" t="s">
        <v>2637</v>
      </c>
      <c r="H17" s="264" t="s">
        <v>2636</v>
      </c>
      <c r="I17" s="309" t="s">
        <v>2637</v>
      </c>
    </row>
    <row r="18" spans="1:9" ht="20.25" customHeight="1">
      <c r="A18" s="309"/>
      <c r="B18" s="264" t="s">
        <v>5</v>
      </c>
      <c r="C18" s="309"/>
      <c r="D18" s="264" t="s">
        <v>5</v>
      </c>
      <c r="E18" s="309"/>
      <c r="F18" s="264" t="s">
        <v>5</v>
      </c>
      <c r="G18" s="309"/>
      <c r="H18" s="264" t="s">
        <v>5</v>
      </c>
      <c r="I18" s="309"/>
    </row>
    <row r="19" spans="1:9" ht="44.25" customHeight="1">
      <c r="A19" s="269" t="s">
        <v>188</v>
      </c>
      <c r="B19" s="259"/>
      <c r="C19" s="259"/>
      <c r="D19" s="259"/>
      <c r="E19" s="259"/>
      <c r="F19" s="259"/>
      <c r="G19" s="259"/>
      <c r="H19" s="259"/>
      <c r="I19" s="259"/>
    </row>
    <row r="20" spans="1:9" ht="44.25" customHeight="1">
      <c r="A20" s="268" t="s">
        <v>189</v>
      </c>
      <c r="B20" s="261">
        <v>11</v>
      </c>
      <c r="C20" s="261">
        <f>50000+1000000+30000+300000+300000+500000+1000000+200000+200000+150000+200000</f>
        <v>3930000</v>
      </c>
      <c r="D20" s="261">
        <v>17</v>
      </c>
      <c r="E20" s="261">
        <f>500000+1000000+1000000+100000+3000000+1000000+500000+300000+250000+500000+400000+100000+300000+200000+300000+200000+200000</f>
        <v>9850000</v>
      </c>
      <c r="F20" s="261">
        <v>13</v>
      </c>
      <c r="G20" s="261">
        <f>300000+500000+500000+100000+5000000+1000000+500000+300000+300000+200000+200000+200000+200000</f>
        <v>9300000</v>
      </c>
      <c r="H20" s="261">
        <f aca="true" t="shared" si="3" ref="H20:H25">B20+D20+F20</f>
        <v>41</v>
      </c>
      <c r="I20" s="261">
        <f aca="true" t="shared" si="4" ref="I20:I25">C20+E20+G20</f>
        <v>23080000</v>
      </c>
    </row>
    <row r="21" spans="1:9" ht="44.25" customHeight="1">
      <c r="A21" s="268" t="s">
        <v>298</v>
      </c>
      <c r="B21" s="261">
        <v>4</v>
      </c>
      <c r="C21" s="261">
        <f>50000+50000+100000+150000</f>
        <v>350000</v>
      </c>
      <c r="D21" s="261">
        <v>4</v>
      </c>
      <c r="E21" s="261">
        <f>50000+50000+100000+150000</f>
        <v>350000</v>
      </c>
      <c r="F21" s="261">
        <v>4</v>
      </c>
      <c r="G21" s="261">
        <f>50000+50000+100000+150000</f>
        <v>350000</v>
      </c>
      <c r="H21" s="261">
        <f t="shared" si="3"/>
        <v>12</v>
      </c>
      <c r="I21" s="261">
        <f t="shared" si="4"/>
        <v>1050000</v>
      </c>
    </row>
    <row r="22" spans="1:9" ht="44.25" customHeight="1">
      <c r="A22" s="265" t="s">
        <v>333</v>
      </c>
      <c r="B22" s="264">
        <v>4</v>
      </c>
      <c r="C22" s="264">
        <f>50000+600000+20000+30000</f>
        <v>700000</v>
      </c>
      <c r="D22" s="264">
        <v>6</v>
      </c>
      <c r="E22" s="264">
        <f>50000+200000+50000+20000+1000000+30000</f>
        <v>1350000</v>
      </c>
      <c r="F22" s="264">
        <v>6</v>
      </c>
      <c r="G22" s="264">
        <f>50000+50000+50000+20000+1000000+30000</f>
        <v>1200000</v>
      </c>
      <c r="H22" s="264">
        <f t="shared" si="3"/>
        <v>16</v>
      </c>
      <c r="I22" s="264">
        <f t="shared" si="4"/>
        <v>3250000</v>
      </c>
    </row>
    <row r="23" spans="1:9" ht="44.25" customHeight="1">
      <c r="A23" s="263" t="s">
        <v>373</v>
      </c>
      <c r="B23" s="264">
        <v>1</v>
      </c>
      <c r="C23" s="264">
        <v>100000</v>
      </c>
      <c r="D23" s="264">
        <v>2</v>
      </c>
      <c r="E23" s="264">
        <f>100000+100000</f>
        <v>200000</v>
      </c>
      <c r="F23" s="264">
        <v>0</v>
      </c>
      <c r="G23" s="264">
        <v>0</v>
      </c>
      <c r="H23" s="264">
        <f t="shared" si="3"/>
        <v>3</v>
      </c>
      <c r="I23" s="264">
        <f t="shared" si="4"/>
        <v>300000</v>
      </c>
    </row>
    <row r="24" spans="1:9" ht="44.25" customHeight="1">
      <c r="A24" s="265" t="s">
        <v>394</v>
      </c>
      <c r="B24" s="264">
        <v>3</v>
      </c>
      <c r="C24" s="264">
        <f>300000+200000+300000</f>
        <v>800000</v>
      </c>
      <c r="D24" s="264">
        <v>5</v>
      </c>
      <c r="E24" s="264">
        <f>500000+200000+300000+200000+500000</f>
        <v>1700000</v>
      </c>
      <c r="F24" s="264">
        <v>3</v>
      </c>
      <c r="G24" s="264">
        <f>1000000+200000+300000</f>
        <v>1500000</v>
      </c>
      <c r="H24" s="264">
        <f t="shared" si="3"/>
        <v>11</v>
      </c>
      <c r="I24" s="264">
        <f t="shared" si="4"/>
        <v>4000000</v>
      </c>
    </row>
    <row r="25" spans="1:9" ht="44.25" customHeight="1">
      <c r="A25" s="263" t="s">
        <v>431</v>
      </c>
      <c r="B25" s="264">
        <v>3</v>
      </c>
      <c r="C25" s="264">
        <f>200000+20000+100000</f>
        <v>320000</v>
      </c>
      <c r="D25" s="264">
        <v>3</v>
      </c>
      <c r="E25" s="264">
        <f>200000+20000+100000</f>
        <v>320000</v>
      </c>
      <c r="F25" s="264">
        <v>3</v>
      </c>
      <c r="G25" s="264">
        <f>200000+20000+100000</f>
        <v>320000</v>
      </c>
      <c r="H25" s="264">
        <f t="shared" si="3"/>
        <v>9</v>
      </c>
      <c r="I25" s="264">
        <f t="shared" si="4"/>
        <v>960000</v>
      </c>
    </row>
    <row r="26" spans="1:9" ht="27.75" customHeight="1">
      <c r="A26" s="273" t="s">
        <v>2635</v>
      </c>
      <c r="B26" s="264">
        <f aca="true" t="shared" si="5" ref="B26:I26">SUM(B20:B25)</f>
        <v>26</v>
      </c>
      <c r="C26" s="264">
        <f t="shared" si="5"/>
        <v>6200000</v>
      </c>
      <c r="D26" s="264">
        <f t="shared" si="5"/>
        <v>37</v>
      </c>
      <c r="E26" s="264">
        <f t="shared" si="5"/>
        <v>13770000</v>
      </c>
      <c r="F26" s="264">
        <f t="shared" si="5"/>
        <v>29</v>
      </c>
      <c r="G26" s="264">
        <f t="shared" si="5"/>
        <v>12670000</v>
      </c>
      <c r="H26" s="264">
        <f t="shared" si="5"/>
        <v>92</v>
      </c>
      <c r="I26" s="264">
        <f t="shared" si="5"/>
        <v>32640000</v>
      </c>
    </row>
    <row r="27" spans="1:9" ht="44.25" customHeight="1">
      <c r="A27" s="269" t="s">
        <v>457</v>
      </c>
      <c r="B27" s="259"/>
      <c r="C27" s="259"/>
      <c r="D27" s="259"/>
      <c r="E27" s="259"/>
      <c r="F27" s="259"/>
      <c r="G27" s="259"/>
      <c r="H27" s="259">
        <f>B27+D27+F27</f>
        <v>0</v>
      </c>
      <c r="I27" s="259">
        <f>C27+E27+G27</f>
        <v>0</v>
      </c>
    </row>
    <row r="28" spans="1:9" ht="31.5" customHeight="1">
      <c r="A28" s="271" t="s">
        <v>458</v>
      </c>
      <c r="B28" s="261">
        <v>91</v>
      </c>
      <c r="C28" s="261">
        <f>300000+200000+150000+300000+100000+150000+150000+150000+150000+100000+250000+500000+200000+350000+200000+100000+200000+500000+500000+200000+200000+200000+100000+100000+100000+150000+150000+150000+150000+500000+300000+200000+200000+300000+300000+500000+200000+200000+150000+150000+100000+100000+100000+150000+200000+500000+200000+100000+200000+150000+200000+200000+1500000+200000+500000+100000+100000+100000+100000+100000+100000+100000+8000+100000+80000+100000+100000+150000+100000+80000+100000+100000+200000+24000+100000+100000+100000+100000+100000+100000+100000+200000+100000+200000+200000+100000+200000+40000+70000+100000+100000</f>
        <v>17302000</v>
      </c>
      <c r="D28" s="261">
        <v>100</v>
      </c>
      <c r="E28" s="261">
        <f>200000+150000+100000+100000+100000+500000+100000+150000+500000+350000+350000+150000+500000+500000+500000+100000+70000+200000+150000+200000+200000+100000+200000+100000+100000+100000+100000+100000+100000+150000+100000+100000+100000+300000+200000+1500000+200000+500000+100000+500000+500000+300000+200000+500000+200000+100000+500000+200000+200000+200000+2000000+2000000+200000+1500000+100000+500000+200000+500000+100000+8000+200000+200000+200000+200000+200000+200000+100000+100000+100000+100000+200000+100000+200000+100000+100000+200000+200000+300000+100000+150000+300000+200000+200000+100000+300000+100000+100000+100000+200000+50000+100000+100000+100000+100000+2000000+2300000+150000+50000+30000+100000</f>
        <v>29758000</v>
      </c>
      <c r="F28" s="261">
        <v>47</v>
      </c>
      <c r="G28" s="261">
        <f>200000+500000+500000+350000+350000+500000+500000+70000+100000+150000+100000+100000+100000+50000+100000+100000+1500000+200000+300000+300000+2000000+1000000+150000+50000+100000+500000+100000+100000+100000+100000+100000+100000+100000+100000+100000+100000+150000+300000+100000+100000+100000+100000+100000+100000+100000+100000+200000</f>
        <v>12320000</v>
      </c>
      <c r="H28" s="261">
        <f>B28+D28+F28</f>
        <v>238</v>
      </c>
      <c r="I28" s="261">
        <f>C28+E28+G28</f>
        <v>59380000</v>
      </c>
    </row>
    <row r="29" spans="1:9" ht="31.5" customHeight="1">
      <c r="A29" s="265" t="s">
        <v>1111</v>
      </c>
      <c r="B29" s="264">
        <v>29</v>
      </c>
      <c r="C29" s="264">
        <f>30000+100000+50000+200000+100000+30000+300000+300000+100000+50000+20000+100000+30000+50000+50000+50000+20000+40000+50000+100000+50000+10000+20000+50000+50000+100000+50000+50000+100000</f>
        <v>2250000</v>
      </c>
      <c r="D29" s="264">
        <v>28</v>
      </c>
      <c r="E29" s="264">
        <f>30000+100000+50000+100000+50000+100000+100000+30000+100000+20000+100000+50000+20000+100000+30000+50000+50000+20000+40000+50000+20000+20000+10000+70000+60000+50000+100000+2000000</f>
        <v>3520000</v>
      </c>
      <c r="F29" s="264">
        <v>19</v>
      </c>
      <c r="G29" s="264">
        <f>30000+100000+50000+50000+50000+50000+100000+30000+50000+20000+100000+50000+50000+20000+40000+20000+3000000+10000</f>
        <v>3820000</v>
      </c>
      <c r="H29" s="264">
        <f>B29+D29+F29</f>
        <v>76</v>
      </c>
      <c r="I29" s="264">
        <f>C29+E29+G29</f>
        <v>9590000</v>
      </c>
    </row>
    <row r="30" spans="1:9" ht="20.25" customHeight="1">
      <c r="A30" s="309" t="s">
        <v>2631</v>
      </c>
      <c r="B30" s="309" t="s">
        <v>2632</v>
      </c>
      <c r="C30" s="309"/>
      <c r="D30" s="309" t="s">
        <v>2633</v>
      </c>
      <c r="E30" s="309"/>
      <c r="F30" s="309" t="s">
        <v>2634</v>
      </c>
      <c r="G30" s="309"/>
      <c r="H30" s="309" t="s">
        <v>2635</v>
      </c>
      <c r="I30" s="309"/>
    </row>
    <row r="31" spans="1:9" ht="20.25" customHeight="1">
      <c r="A31" s="309"/>
      <c r="B31" s="264" t="s">
        <v>2636</v>
      </c>
      <c r="C31" s="309" t="s">
        <v>2637</v>
      </c>
      <c r="D31" s="264" t="s">
        <v>2636</v>
      </c>
      <c r="E31" s="309" t="s">
        <v>2637</v>
      </c>
      <c r="F31" s="264" t="s">
        <v>2636</v>
      </c>
      <c r="G31" s="309" t="s">
        <v>2637</v>
      </c>
      <c r="H31" s="264" t="s">
        <v>2636</v>
      </c>
      <c r="I31" s="309" t="s">
        <v>2637</v>
      </c>
    </row>
    <row r="32" spans="1:9" ht="20.25" customHeight="1">
      <c r="A32" s="309"/>
      <c r="B32" s="264" t="s">
        <v>5</v>
      </c>
      <c r="C32" s="309"/>
      <c r="D32" s="264" t="s">
        <v>5</v>
      </c>
      <c r="E32" s="309"/>
      <c r="F32" s="264" t="s">
        <v>5</v>
      </c>
      <c r="G32" s="309"/>
      <c r="H32" s="264" t="s">
        <v>5</v>
      </c>
      <c r="I32" s="309"/>
    </row>
    <row r="33" spans="1:9" ht="44.25" customHeight="1">
      <c r="A33" s="263" t="s">
        <v>1450</v>
      </c>
      <c r="B33" s="264">
        <v>2</v>
      </c>
      <c r="C33" s="264">
        <v>60000</v>
      </c>
      <c r="D33" s="264">
        <v>2</v>
      </c>
      <c r="E33" s="264">
        <v>60000</v>
      </c>
      <c r="F33" s="264">
        <v>2</v>
      </c>
      <c r="G33" s="264">
        <v>60000</v>
      </c>
      <c r="H33" s="264">
        <f aca="true" t="shared" si="6" ref="H33:H41">B33+D33+F33</f>
        <v>6</v>
      </c>
      <c r="I33" s="264">
        <f aca="true" t="shared" si="7" ref="I33:I41">C33+E33+G33</f>
        <v>180000</v>
      </c>
    </row>
    <row r="34" spans="1:9" ht="35.25" customHeight="1">
      <c r="A34" s="265" t="s">
        <v>1464</v>
      </c>
      <c r="B34" s="264">
        <v>26</v>
      </c>
      <c r="C34" s="264">
        <f>50000+200000+80000+100000+30000+30000+30000+225000+100000+50000+40000+30000+30000+35000+30000+30000+35200+50000+51000+15000+30000+25000+25000+25000+35000+150000</f>
        <v>1531200</v>
      </c>
      <c r="D34" s="264">
        <v>27</v>
      </c>
      <c r="E34" s="264">
        <f>50000+200000+80000+100000+30000+30000+30000+60000+225000+50000+30000+20000+20000+20000+20000+30000+30000+35200+50000+30000+15000+20000+25000+25000+25000+20000+150000</f>
        <v>1420200</v>
      </c>
      <c r="F34" s="264">
        <v>26</v>
      </c>
      <c r="G34" s="264">
        <f>50000+200000+80000+100000+30000+30000+30000+60000+225000+20000+20000+10000+10000+10000+10000+30000+30000+35200+50000+20000+15000+10000+25000+25000+25000+20000</f>
        <v>1170200</v>
      </c>
      <c r="H34" s="264">
        <f t="shared" si="6"/>
        <v>79</v>
      </c>
      <c r="I34" s="264">
        <f t="shared" si="7"/>
        <v>4121600</v>
      </c>
    </row>
    <row r="35" spans="1:9" ht="35.25" customHeight="1">
      <c r="A35" s="265" t="s">
        <v>1707</v>
      </c>
      <c r="B35" s="264">
        <v>3</v>
      </c>
      <c r="C35" s="264">
        <f>300000+50000+100000</f>
        <v>450000</v>
      </c>
      <c r="D35" s="264">
        <v>3</v>
      </c>
      <c r="E35" s="264">
        <f>300000+50000+100000</f>
        <v>450000</v>
      </c>
      <c r="F35" s="264">
        <v>3</v>
      </c>
      <c r="G35" s="264">
        <f>300000+50000+100000</f>
        <v>450000</v>
      </c>
      <c r="H35" s="264">
        <f t="shared" si="6"/>
        <v>9</v>
      </c>
      <c r="I35" s="264">
        <f t="shared" si="7"/>
        <v>1350000</v>
      </c>
    </row>
    <row r="36" spans="1:9" ht="44.25" customHeight="1">
      <c r="A36" s="263" t="s">
        <v>1740</v>
      </c>
      <c r="B36" s="264">
        <v>6</v>
      </c>
      <c r="C36" s="264">
        <f>400000+1000000+20000+100000+300000+100000</f>
        <v>1920000</v>
      </c>
      <c r="D36" s="264">
        <v>7</v>
      </c>
      <c r="E36" s="264">
        <f>300000+2000000+800000+20000+300000+100000+100000</f>
        <v>3620000</v>
      </c>
      <c r="F36" s="264">
        <v>5</v>
      </c>
      <c r="G36" s="264">
        <f>100000+20000+300000+100000+100000</f>
        <v>620000</v>
      </c>
      <c r="H36" s="264">
        <f t="shared" si="6"/>
        <v>18</v>
      </c>
      <c r="I36" s="264">
        <f t="shared" si="7"/>
        <v>6160000</v>
      </c>
    </row>
    <row r="37" spans="1:9" ht="32.25" customHeight="1">
      <c r="A37" s="265" t="s">
        <v>1787</v>
      </c>
      <c r="B37" s="264">
        <v>5</v>
      </c>
      <c r="C37" s="264">
        <f>200000+50000+50000+100000</f>
        <v>400000</v>
      </c>
      <c r="D37" s="264">
        <v>6</v>
      </c>
      <c r="E37" s="264">
        <f>200000+200000+50000+50000+100000</f>
        <v>600000</v>
      </c>
      <c r="F37" s="264">
        <v>6</v>
      </c>
      <c r="G37" s="264">
        <f>200000+200000+50000+50000+100000</f>
        <v>600000</v>
      </c>
      <c r="H37" s="264">
        <f t="shared" si="6"/>
        <v>17</v>
      </c>
      <c r="I37" s="264">
        <f t="shared" si="7"/>
        <v>1600000</v>
      </c>
    </row>
    <row r="38" spans="1:9" ht="44.25" customHeight="1">
      <c r="A38" s="263" t="s">
        <v>1823</v>
      </c>
      <c r="B38" s="264">
        <v>14</v>
      </c>
      <c r="C38" s="264">
        <f>50000+200000+70000+100000+1000000+200000+20000+100000+100000+300000+300000+30000+30000+30000</f>
        <v>2530000</v>
      </c>
      <c r="D38" s="264">
        <v>15</v>
      </c>
      <c r="E38" s="264">
        <f>50000+200000+50000+100000+1000000+100000+200000+20000+100000+100000+30000+30000+30000+30000+30000</f>
        <v>2070000</v>
      </c>
      <c r="F38" s="264">
        <v>15</v>
      </c>
      <c r="G38" s="264">
        <f>50000+200000+40000+100000+1000000+100000+200000+20000+100000+100000+30000+30000+30000+30000+30000</f>
        <v>2060000</v>
      </c>
      <c r="H38" s="264">
        <f t="shared" si="6"/>
        <v>44</v>
      </c>
      <c r="I38" s="264">
        <f t="shared" si="7"/>
        <v>6660000</v>
      </c>
    </row>
    <row r="39" spans="1:9" ht="33" customHeight="1">
      <c r="A39" s="265" t="s">
        <v>1949</v>
      </c>
      <c r="B39" s="264">
        <v>2</v>
      </c>
      <c r="C39" s="264">
        <f>30000+50000</f>
        <v>80000</v>
      </c>
      <c r="D39" s="264">
        <v>2</v>
      </c>
      <c r="E39" s="264">
        <f>30000+50000</f>
        <v>80000</v>
      </c>
      <c r="F39" s="264">
        <v>2</v>
      </c>
      <c r="G39" s="264">
        <f>30000+50000</f>
        <v>80000</v>
      </c>
      <c r="H39" s="264">
        <f t="shared" si="6"/>
        <v>6</v>
      </c>
      <c r="I39" s="264">
        <f t="shared" si="7"/>
        <v>240000</v>
      </c>
    </row>
    <row r="40" spans="1:9" ht="30" customHeight="1">
      <c r="A40" s="265" t="s">
        <v>1969</v>
      </c>
      <c r="B40" s="264">
        <v>3</v>
      </c>
      <c r="C40" s="264">
        <f>70000+30000+100000</f>
        <v>200000</v>
      </c>
      <c r="D40" s="264">
        <v>3</v>
      </c>
      <c r="E40" s="264">
        <f>70000+30000+100000</f>
        <v>200000</v>
      </c>
      <c r="F40" s="264">
        <v>3</v>
      </c>
      <c r="G40" s="264">
        <f>70000+30000+100000</f>
        <v>200000</v>
      </c>
      <c r="H40" s="264">
        <f t="shared" si="6"/>
        <v>9</v>
      </c>
      <c r="I40" s="264">
        <f t="shared" si="7"/>
        <v>600000</v>
      </c>
    </row>
    <row r="41" spans="1:9" ht="37.5" customHeight="1">
      <c r="A41" s="263" t="s">
        <v>1995</v>
      </c>
      <c r="B41" s="264">
        <v>3</v>
      </c>
      <c r="C41" s="264">
        <f>100000+30000+30000</f>
        <v>160000</v>
      </c>
      <c r="D41" s="264">
        <v>3</v>
      </c>
      <c r="E41" s="264">
        <f>100000+30000+30000</f>
        <v>160000</v>
      </c>
      <c r="F41" s="264">
        <v>3</v>
      </c>
      <c r="G41" s="264">
        <f>100000+30000+30000</f>
        <v>160000</v>
      </c>
      <c r="H41" s="264">
        <f t="shared" si="6"/>
        <v>9</v>
      </c>
      <c r="I41" s="264">
        <f t="shared" si="7"/>
        <v>480000</v>
      </c>
    </row>
    <row r="42" spans="1:9" ht="30.75" customHeight="1">
      <c r="A42" s="265" t="s">
        <v>2018</v>
      </c>
      <c r="B42" s="264">
        <v>1</v>
      </c>
      <c r="C42" s="264">
        <v>50000</v>
      </c>
      <c r="D42" s="264">
        <v>1</v>
      </c>
      <c r="E42" s="264">
        <v>50000</v>
      </c>
      <c r="F42" s="264">
        <v>1</v>
      </c>
      <c r="G42" s="264">
        <v>50000</v>
      </c>
      <c r="H42" s="264">
        <f>B42+D42+F42</f>
        <v>3</v>
      </c>
      <c r="I42" s="264">
        <f>C42+E42+G42</f>
        <v>150000</v>
      </c>
    </row>
    <row r="43" spans="1:9" ht="42.75" customHeight="1">
      <c r="A43" s="263" t="s">
        <v>2027</v>
      </c>
      <c r="B43" s="264">
        <v>12</v>
      </c>
      <c r="C43" s="264">
        <f>50000+50000+100000+100000+100000+100000+100000+300000+30000+300000+300000+100000</f>
        <v>1630000</v>
      </c>
      <c r="D43" s="264">
        <v>12</v>
      </c>
      <c r="E43" s="264">
        <f>50000+50000+100000+100000+100000+100000+100000+300000+30000+300000+300000+100000</f>
        <v>1630000</v>
      </c>
      <c r="F43" s="264">
        <v>11</v>
      </c>
      <c r="G43" s="264">
        <f>50000+50000+100000+100000+100000+100000+100000+300000+30000+300000+300000</f>
        <v>1530000</v>
      </c>
      <c r="H43" s="264">
        <f aca="true" t="shared" si="8" ref="H43:H55">B43+D43+F43</f>
        <v>35</v>
      </c>
      <c r="I43" s="264">
        <f aca="true" t="shared" si="9" ref="I43:I55">C43+E43+G43</f>
        <v>4790000</v>
      </c>
    </row>
    <row r="44" spans="1:9" ht="42.75" customHeight="1">
      <c r="A44" s="263" t="s">
        <v>2097</v>
      </c>
      <c r="B44" s="264">
        <v>1</v>
      </c>
      <c r="C44" s="264">
        <v>40000</v>
      </c>
      <c r="D44" s="264">
        <v>2</v>
      </c>
      <c r="E44" s="264">
        <f>40000+150000</f>
        <v>190000</v>
      </c>
      <c r="F44" s="264">
        <v>2</v>
      </c>
      <c r="G44" s="264">
        <f>40000+150000</f>
        <v>190000</v>
      </c>
      <c r="H44" s="264">
        <f t="shared" si="8"/>
        <v>5</v>
      </c>
      <c r="I44" s="264">
        <f t="shared" si="9"/>
        <v>420000</v>
      </c>
    </row>
    <row r="45" spans="1:9" ht="20.25" customHeight="1">
      <c r="A45" s="309" t="s">
        <v>2631</v>
      </c>
      <c r="B45" s="309" t="s">
        <v>2632</v>
      </c>
      <c r="C45" s="309"/>
      <c r="D45" s="309" t="s">
        <v>2633</v>
      </c>
      <c r="E45" s="309"/>
      <c r="F45" s="309" t="s">
        <v>2634</v>
      </c>
      <c r="G45" s="309"/>
      <c r="H45" s="309" t="s">
        <v>2635</v>
      </c>
      <c r="I45" s="309"/>
    </row>
    <row r="46" spans="1:9" ht="20.25" customHeight="1">
      <c r="A46" s="309"/>
      <c r="B46" s="264" t="s">
        <v>2636</v>
      </c>
      <c r="C46" s="309" t="s">
        <v>2637</v>
      </c>
      <c r="D46" s="264" t="s">
        <v>2636</v>
      </c>
      <c r="E46" s="309" t="s">
        <v>2637</v>
      </c>
      <c r="F46" s="264" t="s">
        <v>2636</v>
      </c>
      <c r="G46" s="309" t="s">
        <v>2637</v>
      </c>
      <c r="H46" s="264" t="s">
        <v>2636</v>
      </c>
      <c r="I46" s="309" t="s">
        <v>2637</v>
      </c>
    </row>
    <row r="47" spans="1:9" ht="20.25" customHeight="1">
      <c r="A47" s="309"/>
      <c r="B47" s="264" t="s">
        <v>5</v>
      </c>
      <c r="C47" s="309"/>
      <c r="D47" s="264" t="s">
        <v>5</v>
      </c>
      <c r="E47" s="309"/>
      <c r="F47" s="264" t="s">
        <v>5</v>
      </c>
      <c r="G47" s="309"/>
      <c r="H47" s="264" t="s">
        <v>5</v>
      </c>
      <c r="I47" s="309"/>
    </row>
    <row r="48" spans="1:9" ht="42.75" customHeight="1">
      <c r="A48" s="263" t="s">
        <v>2113</v>
      </c>
      <c r="B48" s="264">
        <v>0</v>
      </c>
      <c r="C48" s="264">
        <v>0</v>
      </c>
      <c r="D48" s="264">
        <v>0</v>
      </c>
      <c r="E48" s="264">
        <v>0</v>
      </c>
      <c r="F48" s="264">
        <v>0</v>
      </c>
      <c r="G48" s="264">
        <v>0</v>
      </c>
      <c r="H48" s="264">
        <f t="shared" si="8"/>
        <v>0</v>
      </c>
      <c r="I48" s="264">
        <f t="shared" si="9"/>
        <v>0</v>
      </c>
    </row>
    <row r="49" spans="1:9" ht="31.5" customHeight="1">
      <c r="A49" s="265" t="s">
        <v>2114</v>
      </c>
      <c r="B49" s="264">
        <v>4</v>
      </c>
      <c r="C49" s="264">
        <f>300000+100000+50000+150000</f>
        <v>600000</v>
      </c>
      <c r="D49" s="264">
        <v>2</v>
      </c>
      <c r="E49" s="264">
        <f>300000+100000</f>
        <v>400000</v>
      </c>
      <c r="F49" s="264">
        <v>2</v>
      </c>
      <c r="G49" s="264">
        <f>300000+100000</f>
        <v>400000</v>
      </c>
      <c r="H49" s="264">
        <f t="shared" si="8"/>
        <v>8</v>
      </c>
      <c r="I49" s="264">
        <f t="shared" si="9"/>
        <v>1400000</v>
      </c>
    </row>
    <row r="50" spans="1:9" ht="31.5" customHeight="1">
      <c r="A50" s="265" t="s">
        <v>2141</v>
      </c>
      <c r="B50" s="264">
        <v>4</v>
      </c>
      <c r="C50" s="264">
        <f>20000+20000+100000+50000</f>
        <v>190000</v>
      </c>
      <c r="D50" s="264">
        <v>5</v>
      </c>
      <c r="E50" s="264">
        <f>20000+20000+100000+300000+50000</f>
        <v>490000</v>
      </c>
      <c r="F50" s="264">
        <v>5</v>
      </c>
      <c r="G50" s="264">
        <f>20000+20000+100000+300000+50000</f>
        <v>490000</v>
      </c>
      <c r="H50" s="264">
        <f t="shared" si="8"/>
        <v>14</v>
      </c>
      <c r="I50" s="264">
        <f t="shared" si="9"/>
        <v>1170000</v>
      </c>
    </row>
    <row r="51" spans="1:9" ht="22.5" customHeight="1">
      <c r="A51" s="272" t="s">
        <v>2635</v>
      </c>
      <c r="B51" s="259">
        <f aca="true" t="shared" si="10" ref="B51:I51">B28+B29+B33+B34+B35+B36+B37+B38+B39+B40+B41+B42+B43+B44+B49+B50</f>
        <v>206</v>
      </c>
      <c r="C51" s="259">
        <f t="shared" si="10"/>
        <v>29393200</v>
      </c>
      <c r="D51" s="259">
        <f t="shared" si="10"/>
        <v>218</v>
      </c>
      <c r="E51" s="259">
        <f t="shared" si="10"/>
        <v>44698200</v>
      </c>
      <c r="F51" s="259">
        <f t="shared" si="10"/>
        <v>152</v>
      </c>
      <c r="G51" s="259">
        <f t="shared" si="10"/>
        <v>24200200</v>
      </c>
      <c r="H51" s="259">
        <f t="shared" si="10"/>
        <v>576</v>
      </c>
      <c r="I51" s="259">
        <f t="shared" si="10"/>
        <v>98291600</v>
      </c>
    </row>
    <row r="52" spans="1:9" ht="42.75" customHeight="1">
      <c r="A52" s="269" t="s">
        <v>2183</v>
      </c>
      <c r="B52" s="259"/>
      <c r="C52" s="259"/>
      <c r="D52" s="259"/>
      <c r="E52" s="259"/>
      <c r="F52" s="259"/>
      <c r="G52" s="259"/>
      <c r="H52" s="259"/>
      <c r="I52" s="259"/>
    </row>
    <row r="53" spans="1:9" ht="33.75" customHeight="1">
      <c r="A53" s="271" t="s">
        <v>2184</v>
      </c>
      <c r="B53" s="261">
        <v>3</v>
      </c>
      <c r="C53" s="261">
        <f>30000+50000+30000</f>
        <v>110000</v>
      </c>
      <c r="D53" s="261">
        <v>4</v>
      </c>
      <c r="E53" s="261">
        <f>30000+30000+50000+30000</f>
        <v>140000</v>
      </c>
      <c r="F53" s="261">
        <v>3</v>
      </c>
      <c r="G53" s="261">
        <f>30000+50000+30000</f>
        <v>110000</v>
      </c>
      <c r="H53" s="261">
        <f t="shared" si="8"/>
        <v>10</v>
      </c>
      <c r="I53" s="261">
        <f t="shared" si="9"/>
        <v>360000</v>
      </c>
    </row>
    <row r="54" spans="1:9" ht="42.75" customHeight="1">
      <c r="A54" s="263" t="s">
        <v>2213</v>
      </c>
      <c r="B54" s="264">
        <v>10</v>
      </c>
      <c r="C54" s="264">
        <f>500000+150000+150000+50000+50000+150000+150000+10000+40000+30000</f>
        <v>1280000</v>
      </c>
      <c r="D54" s="264">
        <v>8</v>
      </c>
      <c r="E54" s="264">
        <f>500000+150000+150000+50000+50000+150000+150000+20000</f>
        <v>1220000</v>
      </c>
      <c r="F54" s="264">
        <v>8</v>
      </c>
      <c r="G54" s="264">
        <f>500000+150000+150000+50000+50000+150000+150000+20000</f>
        <v>1220000</v>
      </c>
      <c r="H54" s="264">
        <f t="shared" si="8"/>
        <v>26</v>
      </c>
      <c r="I54" s="264">
        <f t="shared" si="9"/>
        <v>3720000</v>
      </c>
    </row>
    <row r="55" spans="1:9" ht="42.75" customHeight="1">
      <c r="A55" s="263" t="s">
        <v>2283</v>
      </c>
      <c r="B55" s="264">
        <v>10</v>
      </c>
      <c r="C55" s="264">
        <f>100000+70000+100000+100000+50000+10000+25000+70000+10000+10000</f>
        <v>545000</v>
      </c>
      <c r="D55" s="264">
        <v>4</v>
      </c>
      <c r="E55" s="264">
        <f>100000+70000+100000+50000</f>
        <v>320000</v>
      </c>
      <c r="F55" s="264">
        <v>3</v>
      </c>
      <c r="G55" s="264">
        <f>100000+70000+50000</f>
        <v>220000</v>
      </c>
      <c r="H55" s="264">
        <f t="shared" si="8"/>
        <v>17</v>
      </c>
      <c r="I55" s="264">
        <f t="shared" si="9"/>
        <v>1085000</v>
      </c>
    </row>
    <row r="56" spans="1:9" ht="26.25" customHeight="1">
      <c r="A56" s="267" t="s">
        <v>2635</v>
      </c>
      <c r="B56" s="264">
        <f aca="true" t="shared" si="11" ref="B56:I56">SUM(B53:B55)</f>
        <v>23</v>
      </c>
      <c r="C56" s="264">
        <f t="shared" si="11"/>
        <v>1935000</v>
      </c>
      <c r="D56" s="264">
        <f t="shared" si="11"/>
        <v>16</v>
      </c>
      <c r="E56" s="264">
        <f t="shared" si="11"/>
        <v>1680000</v>
      </c>
      <c r="F56" s="264">
        <f t="shared" si="11"/>
        <v>14</v>
      </c>
      <c r="G56" s="264">
        <f t="shared" si="11"/>
        <v>1550000</v>
      </c>
      <c r="H56" s="264">
        <f t="shared" si="11"/>
        <v>53</v>
      </c>
      <c r="I56" s="264">
        <f t="shared" si="11"/>
        <v>5165000</v>
      </c>
    </row>
    <row r="57" spans="1:9" ht="27.75" customHeight="1">
      <c r="A57" s="267" t="s">
        <v>2639</v>
      </c>
      <c r="B57" s="264">
        <f aca="true" t="shared" si="12" ref="B57:I57">B15+B26+B51+B56</f>
        <v>267</v>
      </c>
      <c r="C57" s="264">
        <f t="shared" si="12"/>
        <v>39518200</v>
      </c>
      <c r="D57" s="264">
        <f t="shared" si="12"/>
        <v>288</v>
      </c>
      <c r="E57" s="264">
        <f t="shared" si="12"/>
        <v>62663200</v>
      </c>
      <c r="F57" s="264">
        <f t="shared" si="12"/>
        <v>210</v>
      </c>
      <c r="G57" s="264">
        <f t="shared" si="12"/>
        <v>40735200</v>
      </c>
      <c r="H57" s="264">
        <f t="shared" si="12"/>
        <v>765</v>
      </c>
      <c r="I57" s="264">
        <f t="shared" si="12"/>
        <v>142916600</v>
      </c>
    </row>
  </sheetData>
  <sheetProtection/>
  <mergeCells count="36">
    <mergeCell ref="C46:C47"/>
    <mergeCell ref="E46:E47"/>
    <mergeCell ref="G46:G47"/>
    <mergeCell ref="I46:I47"/>
    <mergeCell ref="A45:A47"/>
    <mergeCell ref="B45:C45"/>
    <mergeCell ref="D45:E45"/>
    <mergeCell ref="F45:G45"/>
    <mergeCell ref="H45:I45"/>
    <mergeCell ref="A30:A32"/>
    <mergeCell ref="B30:C30"/>
    <mergeCell ref="D30:E30"/>
    <mergeCell ref="F30:G30"/>
    <mergeCell ref="H30:I30"/>
    <mergeCell ref="C31:C32"/>
    <mergeCell ref="E31:E32"/>
    <mergeCell ref="G31:G32"/>
    <mergeCell ref="I31:I32"/>
    <mergeCell ref="A16:A18"/>
    <mergeCell ref="B16:C16"/>
    <mergeCell ref="D16:E16"/>
    <mergeCell ref="F16:G16"/>
    <mergeCell ref="H16:I16"/>
    <mergeCell ref="C17:C18"/>
    <mergeCell ref="E17:E18"/>
    <mergeCell ref="G17:G18"/>
    <mergeCell ref="I17:I18"/>
    <mergeCell ref="A1:A3"/>
    <mergeCell ref="B1:C1"/>
    <mergeCell ref="D1:E1"/>
    <mergeCell ref="F1:G1"/>
    <mergeCell ref="H1:I1"/>
    <mergeCell ref="C2:C3"/>
    <mergeCell ref="E2:E3"/>
    <mergeCell ref="G2:G3"/>
    <mergeCell ref="I2:I3"/>
  </mergeCells>
  <printOptions/>
  <pageMargins left="0.1968503937007874" right="0.03937007874015748" top="0.8661417322834646" bottom="0.1968503937007874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086614173228347" right="0.31496062992125984" top="0.1968503937007874" bottom="0.1968503937007874" header="0.31496062992125984" footer="0.31496062992125984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Atee</cp:lastModifiedBy>
  <cp:lastPrinted>2015-06-30T02:44:29Z</cp:lastPrinted>
  <dcterms:created xsi:type="dcterms:W3CDTF">2015-05-18T03:12:41Z</dcterms:created>
  <dcterms:modified xsi:type="dcterms:W3CDTF">2015-07-08T07:01:33Z</dcterms:modified>
  <cp:category/>
  <cp:version/>
  <cp:contentType/>
  <cp:contentStatus/>
</cp:coreProperties>
</file>